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1660" windowHeight="5070" tabRatio="715" firstSheet="7" activeTab="12"/>
  </bookViews>
  <sheets>
    <sheet name="Callaway #251" sheetId="11" r:id="rId1"/>
    <sheet name="Calverton EM#75" sheetId="3" r:id="rId2"/>
    <sheet name="Cross Country # 247" sheetId="10" r:id="rId3"/>
    <sheet name="Federal Hill #45" sheetId="13" r:id="rId4"/>
    <sheet name="Franklin Sq #95" sheetId="4" r:id="rId5"/>
    <sheet name="George WFM #177" sheetId="5" r:id="rId6"/>
    <sheet name="Green Street #377" sheetId="14" r:id="rId7"/>
    <sheet name="Hamilton #236" sheetId="8" r:id="rId8"/>
    <sheet name="Independence#333" sheetId="16" r:id="rId9"/>
    <sheet name="MERVO #410" sheetId="15" r:id="rId10"/>
    <sheet name="Patterson Park PCS #327" sheetId="17" r:id="rId11"/>
    <sheet name="Thomas Jefferson#232" sheetId="7" r:id="rId12"/>
    <sheet name="Wolfe St #23" sheetId="1" r:id="rId13"/>
  </sheets>
  <calcPr calcId="125725"/>
</workbook>
</file>

<file path=xl/calcChain.xml><?xml version="1.0" encoding="utf-8"?>
<calcChain xmlns="http://schemas.openxmlformats.org/spreadsheetml/2006/main">
  <c r="E5" i="16"/>
  <c r="E6" i="1"/>
  <c r="D6"/>
  <c r="E5"/>
  <c r="D5"/>
  <c r="E6" i="7"/>
  <c r="D6"/>
  <c r="E5"/>
  <c r="D5"/>
  <c r="D6" i="17"/>
  <c r="D5"/>
  <c r="D6" i="15"/>
  <c r="D5"/>
  <c r="E6" i="16"/>
  <c r="D6"/>
  <c r="D5"/>
  <c r="D6" i="8"/>
  <c r="D5"/>
  <c r="E8" i="14"/>
  <c r="D8"/>
  <c r="E7"/>
  <c r="D7"/>
  <c r="E6" i="5"/>
  <c r="D6"/>
  <c r="E5"/>
  <c r="D5"/>
  <c r="E6" i="4"/>
  <c r="D6"/>
  <c r="E5"/>
  <c r="D5"/>
  <c r="D6" i="13"/>
  <c r="D5"/>
  <c r="E6" i="10"/>
  <c r="D6"/>
  <c r="E5"/>
  <c r="D5"/>
  <c r="E6" i="3"/>
  <c r="D6"/>
  <c r="E5"/>
  <c r="D5"/>
  <c r="E6" i="11"/>
  <c r="D6"/>
  <c r="E5"/>
  <c r="G6" i="14"/>
  <c r="F6"/>
  <c r="E6"/>
  <c r="D6"/>
  <c r="D5"/>
  <c r="E5"/>
  <c r="F5"/>
  <c r="G5"/>
  <c r="C5"/>
  <c r="C7" s="1"/>
  <c r="B5"/>
  <c r="C6" i="3"/>
  <c r="C6" i="10"/>
  <c r="C6" i="13"/>
  <c r="C6" i="4"/>
  <c r="C6" i="5"/>
  <c r="C6" i="8"/>
  <c r="C6" i="16"/>
  <c r="C6" i="15"/>
  <c r="C6" i="17"/>
  <c r="C6" i="7"/>
  <c r="C6" i="1"/>
  <c r="C6" i="11"/>
  <c r="D5"/>
  <c r="C5" i="3"/>
  <c r="C5" i="10"/>
  <c r="C5" i="13"/>
  <c r="C5" i="4"/>
  <c r="C5" i="5"/>
  <c r="C5" i="8"/>
  <c r="C5" i="16"/>
  <c r="C5" i="15"/>
  <c r="C5" i="17"/>
  <c r="C5" i="7"/>
  <c r="C5" i="1"/>
  <c r="C5" i="11"/>
  <c r="B5" i="3"/>
  <c r="B5" i="10"/>
  <c r="B5" i="13"/>
  <c r="B5" i="4"/>
  <c r="B5" i="5"/>
  <c r="B5" i="8"/>
  <c r="B5" i="16"/>
  <c r="B5" i="15"/>
  <c r="B5" i="17"/>
  <c r="B5" i="7"/>
  <c r="B5" i="1"/>
  <c r="B5" i="11"/>
  <c r="C6" i="14"/>
  <c r="B6"/>
  <c r="C8" l="1"/>
  <c r="B7"/>
</calcChain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Bldg # 80 have one elctric meter which is used by both schools so Green St usage is prorated per sq footage used by each school 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estimated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 too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actual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<sst xmlns="http://schemas.openxmlformats.org/spreadsheetml/2006/main" count="148" uniqueCount="31">
  <si>
    <t>Nov</t>
  </si>
  <si>
    <t>Dec</t>
  </si>
  <si>
    <t>Jan</t>
  </si>
  <si>
    <t>Feb</t>
  </si>
  <si>
    <t>Mar</t>
  </si>
  <si>
    <t>Apr</t>
  </si>
  <si>
    <t xml:space="preserve">  Wolfe Street Academay Elementary School #23</t>
  </si>
  <si>
    <t>Competition SY 13/14</t>
  </si>
  <si>
    <t>Calverton Elem/Middle #75</t>
  </si>
  <si>
    <t>Electric usage in KWh past three years average</t>
  </si>
  <si>
    <t>Franklin Square Elem/Middle #95</t>
  </si>
  <si>
    <t xml:space="preserve"> George W. F. McMechen High # 177</t>
  </si>
  <si>
    <t xml:space="preserve"> Thomas Jefferson Elementary # 232</t>
  </si>
  <si>
    <t xml:space="preserve">  Hamilton Elementary/Middle # 236</t>
  </si>
  <si>
    <t>Cross Country Elementary/Middle # 247</t>
  </si>
  <si>
    <t xml:space="preserve"> Callaway Elementary # 251</t>
  </si>
  <si>
    <t xml:space="preserve"> Federal Hill Preparatory School # 45</t>
  </si>
  <si>
    <t>KASA Middle/High #342 &amp; Green Sch # 377</t>
  </si>
  <si>
    <t>Mergenthaler Vo-Technical High School #410</t>
  </si>
  <si>
    <t xml:space="preserve"> Independence School # 333</t>
  </si>
  <si>
    <t>Building - 80 total sq ft-244,681 Green St-191,836 sq ft and KASA 52,845 sq ft</t>
  </si>
  <si>
    <t>Green Sch prorated- Electric usage in KWh past three years average</t>
  </si>
  <si>
    <t>Bldg # 80 Total Electric usage in KWh past three years average</t>
  </si>
  <si>
    <t>Bldg # 80 Total Competition SY 13/14</t>
  </si>
  <si>
    <t>Green Sch prorated- Competition SY 13/14</t>
  </si>
  <si>
    <t>Electric usage in KWh year 2011-12</t>
  </si>
  <si>
    <t>Patterson Park Public Charter School #327</t>
  </si>
  <si>
    <t>70% of the building #80 is used by Green St Academy</t>
  </si>
  <si>
    <t>% change, month</t>
  </si>
  <si>
    <t>% change, cumulative</t>
  </si>
  <si>
    <t xml:space="preserve">Dec and Jan data is estimated and feb has added usage  from past two months of lower estimation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</si>
</sst>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1" fillId="0" borderId="0" xfId="1" applyAlignment="1"/>
    <xf numFmtId="0" fontId="0" fillId="0" borderId="1" xfId="0" applyBorder="1"/>
    <xf numFmtId="3" fontId="2" fillId="0" borderId="1" xfId="1" applyNumberFormat="1" applyFont="1" applyBorder="1" applyAlignment="1"/>
    <xf numFmtId="3" fontId="1" fillId="0" borderId="1" xfId="1" applyNumberFormat="1" applyBorder="1"/>
    <xf numFmtId="3" fontId="0" fillId="0" borderId="1" xfId="0" applyNumberFormat="1" applyBorder="1"/>
    <xf numFmtId="0" fontId="2" fillId="0" borderId="1" xfId="1" applyFont="1" applyBorder="1" applyAlignment="1"/>
    <xf numFmtId="3" fontId="0" fillId="0" borderId="0" xfId="0" applyNumberFormat="1" applyBorder="1"/>
    <xf numFmtId="9" fontId="0" fillId="0" borderId="0" xfId="2" applyFont="1" applyBorder="1"/>
    <xf numFmtId="9" fontId="1" fillId="0" borderId="0" xfId="2" applyFont="1" applyBorder="1"/>
    <xf numFmtId="0" fontId="1" fillId="0" borderId="1" xfId="1" applyBorder="1" applyAlignment="1">
      <alignment horizontal="right" vertical="top"/>
    </xf>
    <xf numFmtId="0" fontId="0" fillId="0" borderId="1" xfId="0" applyBorder="1" applyAlignment="1">
      <alignment horizontal="right"/>
    </xf>
    <xf numFmtId="9" fontId="0" fillId="0" borderId="1" xfId="2" applyFont="1" applyBorder="1"/>
    <xf numFmtId="9" fontId="1" fillId="0" borderId="1" xfId="2" applyFont="1" applyBorder="1"/>
    <xf numFmtId="3" fontId="8" fillId="0" borderId="1" xfId="1" applyNumberFormat="1" applyFont="1" applyFill="1" applyBorder="1"/>
    <xf numFmtId="9" fontId="8" fillId="0" borderId="1" xfId="2" applyFont="1" applyFill="1" applyBorder="1"/>
    <xf numFmtId="3" fontId="0" fillId="0" borderId="3" xfId="0" applyNumberFormat="1" applyBorder="1"/>
    <xf numFmtId="3" fontId="8" fillId="0" borderId="3" xfId="1" applyNumberFormat="1" applyFont="1" applyFill="1" applyBorder="1"/>
    <xf numFmtId="0" fontId="2" fillId="0" borderId="1" xfId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4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3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plotArea>
      <c:layout>
        <c:manualLayout>
          <c:layoutTarget val="inner"/>
          <c:xMode val="edge"/>
          <c:yMode val="edge"/>
          <c:x val="8.0667343766495744E-2"/>
          <c:y val="0.21237757328526705"/>
          <c:w val="0.67550551326715436"/>
          <c:h val="0.7071351864149511"/>
        </c:manualLayout>
      </c:layout>
      <c:barChart>
        <c:barDir val="col"/>
        <c:grouping val="clustered"/>
        <c:ser>
          <c:idx val="0"/>
          <c:order val="0"/>
          <c:tx>
            <c:strRef>
              <c:f>'Callaway #251'!$A$3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'Callaway #251'!$B$2:$G$2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'Callaway #251'!$B$3:$G$3</c:f>
              <c:numCache>
                <c:formatCode>#,##0</c:formatCode>
                <c:ptCount val="6"/>
                <c:pt idx="0">
                  <c:v>39000</c:v>
                </c:pt>
                <c:pt idx="1">
                  <c:v>41300</c:v>
                </c:pt>
                <c:pt idx="2">
                  <c:v>42100</c:v>
                </c:pt>
                <c:pt idx="3">
                  <c:v>41100</c:v>
                </c:pt>
                <c:pt idx="4">
                  <c:v>44100</c:v>
                </c:pt>
                <c:pt idx="5">
                  <c:v>41000</c:v>
                </c:pt>
              </c:numCache>
            </c:numRef>
          </c:val>
        </c:ser>
        <c:ser>
          <c:idx val="1"/>
          <c:order val="1"/>
          <c:tx>
            <c:strRef>
              <c:f>'Callaway #251'!$A$4</c:f>
              <c:strCache>
                <c:ptCount val="1"/>
                <c:pt idx="0">
                  <c:v>Competition SY 13/14</c:v>
                </c:pt>
              </c:strCache>
            </c:strRef>
          </c:tx>
          <c:spPr>
            <a:solidFill>
              <a:srgbClr val="4F81BD">
                <a:lumMod val="75000"/>
                <a:alpha val="71000"/>
              </a:srgbClr>
            </a:solidFill>
          </c:spPr>
          <c:dLbls>
            <c:spPr>
              <a:noFill/>
            </c:spPr>
            <c:txPr>
              <a:bodyPr/>
              <a:lstStyle/>
              <a:p>
                <a:pPr>
                  <a:defRPr sz="1200" b="1" i="0" baseline="0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'Callaway #251'!$B$2:$G$2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'Callaway #251'!$B$4:$G$4</c:f>
              <c:numCache>
                <c:formatCode>#,##0</c:formatCode>
                <c:ptCount val="6"/>
                <c:pt idx="0">
                  <c:v>43200</c:v>
                </c:pt>
                <c:pt idx="1">
                  <c:v>41100</c:v>
                </c:pt>
                <c:pt idx="2">
                  <c:v>40500</c:v>
                </c:pt>
                <c:pt idx="3">
                  <c:v>46800</c:v>
                </c:pt>
              </c:numCache>
            </c:numRef>
          </c:val>
        </c:ser>
        <c:axId val="67184896"/>
        <c:axId val="67190784"/>
      </c:barChart>
      <c:catAx>
        <c:axId val="67184896"/>
        <c:scaling>
          <c:orientation val="minMax"/>
        </c:scaling>
        <c:axPos val="b"/>
        <c:tickLblPos val="nextTo"/>
        <c:crossAx val="67190784"/>
        <c:crosses val="autoZero"/>
        <c:auto val="1"/>
        <c:lblAlgn val="ctr"/>
        <c:lblOffset val="100"/>
      </c:catAx>
      <c:valAx>
        <c:axId val="67190784"/>
        <c:scaling>
          <c:orientation val="minMax"/>
        </c:scaling>
        <c:axPos val="l"/>
        <c:majorGridlines/>
        <c:numFmt formatCode="#,##0" sourceLinked="1"/>
        <c:tickLblPos val="nextTo"/>
        <c:crossAx val="67184896"/>
        <c:crosses val="autoZero"/>
        <c:crossBetween val="between"/>
      </c:valAx>
      <c:spPr>
        <a:gradFill>
          <a:gsLst>
            <a:gs pos="0">
              <a:srgbClr val="C0504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</a:gradFill>
        <a:ln>
          <a:solidFill>
            <a:schemeClr val="tx2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06282467118793"/>
          <c:y val="0.40308155456471556"/>
          <c:w val="0.20684147491272376"/>
          <c:h val="0.26130651740821581"/>
        </c:manualLayout>
      </c:layout>
    </c:legend>
    <c:plotVisOnly val="1"/>
  </c:chart>
  <c:spPr>
    <a:blipFill dpi="0" rotWithShape="1">
      <a:blip xmlns:r="http://schemas.openxmlformats.org/officeDocument/2006/relationships" r:embed="rId1">
        <a:alphaModFix amt="55000"/>
      </a:blip>
      <a:srcRect/>
      <a:tile tx="0" ty="0" sx="100000" sy="100000" flip="none" algn="tl"/>
    </a:blipFill>
    <a:ln>
      <a:solidFill>
        <a:schemeClr val="accent4">
          <a:lumMod val="50000"/>
        </a:schemeClr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 orientation="landscape" verticalDpi="0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plotArea>
      <c:layout>
        <c:manualLayout>
          <c:layoutTarget val="inner"/>
          <c:xMode val="edge"/>
          <c:yMode val="edge"/>
          <c:x val="7.6377829241932996E-2"/>
          <c:y val="0.22861880108538229"/>
          <c:w val="0.72117211901496459"/>
          <c:h val="0.70076342994123442"/>
        </c:manualLayout>
      </c:layout>
      <c:barChart>
        <c:barDir val="col"/>
        <c:grouping val="clustered"/>
        <c:ser>
          <c:idx val="0"/>
          <c:order val="0"/>
          <c:tx>
            <c:strRef>
              <c:f>'MERVO #410'!$A$3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'MERVO #410'!$B$2:$G$2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'MERVO #410'!$B$3:$G$3</c:f>
              <c:numCache>
                <c:formatCode>#,##0</c:formatCode>
                <c:ptCount val="6"/>
                <c:pt idx="0">
                  <c:v>288000</c:v>
                </c:pt>
                <c:pt idx="1">
                  <c:v>326400</c:v>
                </c:pt>
                <c:pt idx="2">
                  <c:v>365200</c:v>
                </c:pt>
                <c:pt idx="3">
                  <c:v>354400</c:v>
                </c:pt>
                <c:pt idx="4">
                  <c:v>323200</c:v>
                </c:pt>
                <c:pt idx="5">
                  <c:v>306000</c:v>
                </c:pt>
              </c:numCache>
            </c:numRef>
          </c:val>
        </c:ser>
        <c:ser>
          <c:idx val="1"/>
          <c:order val="1"/>
          <c:tx>
            <c:strRef>
              <c:f>'MERVO #410'!$A$4</c:f>
              <c:strCache>
                <c:ptCount val="1"/>
                <c:pt idx="0">
                  <c:v>Competition SY 13/14</c:v>
                </c:pt>
              </c:strCache>
            </c:strRef>
          </c:tx>
          <c:spPr>
            <a:solidFill>
              <a:srgbClr val="996633"/>
            </a:solidFill>
          </c:spPr>
          <c:dLbls>
            <c:dLbl>
              <c:idx val="0"/>
              <c:layout/>
              <c:dLblPos val="inBase"/>
              <c:showVal val="1"/>
            </c:dLbl>
            <c:dLbl>
              <c:idx val="1"/>
              <c:layout/>
              <c:dLblPos val="inBase"/>
              <c:showVal val="1"/>
            </c:dLbl>
            <c:delete val="1"/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</c:dLbls>
          <c:cat>
            <c:strRef>
              <c:f>'MERVO #410'!$B$2:$G$2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'MERVO #410'!$B$4:$G$4</c:f>
              <c:numCache>
                <c:formatCode>#,##0</c:formatCode>
                <c:ptCount val="6"/>
                <c:pt idx="0">
                  <c:v>307200</c:v>
                </c:pt>
                <c:pt idx="1">
                  <c:v>348000</c:v>
                </c:pt>
                <c:pt idx="2">
                  <c:v>338400</c:v>
                </c:pt>
              </c:numCache>
            </c:numRef>
          </c:val>
        </c:ser>
        <c:axId val="67014016"/>
        <c:axId val="67015808"/>
      </c:barChart>
      <c:catAx>
        <c:axId val="67014016"/>
        <c:scaling>
          <c:orientation val="minMax"/>
        </c:scaling>
        <c:axPos val="b"/>
        <c:tickLblPos val="nextTo"/>
        <c:crossAx val="67015808"/>
        <c:crosses val="autoZero"/>
        <c:auto val="1"/>
        <c:lblAlgn val="ctr"/>
        <c:lblOffset val="100"/>
      </c:catAx>
      <c:valAx>
        <c:axId val="67015808"/>
        <c:scaling>
          <c:orientation val="minMax"/>
        </c:scaling>
        <c:axPos val="l"/>
        <c:majorGridlines/>
        <c:numFmt formatCode="#,##0" sourceLinked="1"/>
        <c:tickLblPos val="nextTo"/>
        <c:crossAx val="67014016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chemeClr val="accent6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122433225258817"/>
          <c:y val="0.44902620787623532"/>
          <c:w val="0.17936390304153171"/>
          <c:h val="0.2118839373408134"/>
        </c:manualLayout>
      </c:layout>
    </c:legend>
    <c:plotVisOnly val="1"/>
  </c:chart>
  <c:spPr>
    <a:gradFill>
      <a:gsLst>
        <a:gs pos="91000">
          <a:srgbClr val="F79646">
            <a:lumMod val="40000"/>
            <a:lumOff val="60000"/>
          </a:srgbClr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5400000" scaled="0"/>
    </a:gradFill>
    <a:ln>
      <a:solidFill>
        <a:schemeClr val="bg2">
          <a:lumMod val="10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plotArea>
      <c:layout>
        <c:manualLayout>
          <c:layoutTarget val="inner"/>
          <c:xMode val="edge"/>
          <c:yMode val="edge"/>
          <c:x val="7.9454986159517155E-2"/>
          <c:y val="0.24568372412428488"/>
          <c:w val="0.76423447069116501"/>
          <c:h val="0.68025373768412123"/>
        </c:manualLayout>
      </c:layout>
      <c:barChart>
        <c:barDir val="col"/>
        <c:grouping val="clustered"/>
        <c:ser>
          <c:idx val="0"/>
          <c:order val="0"/>
          <c:tx>
            <c:strRef>
              <c:f>'Patterson Park PCS #327'!$A$3</c:f>
              <c:strCache>
                <c:ptCount val="1"/>
                <c:pt idx="0">
                  <c:v>Electric usage in KWh year 2011-12</c:v>
                </c:pt>
              </c:strCache>
            </c:strRef>
          </c:tx>
          <c:dLbls>
            <c:showVal val="1"/>
          </c:dLbls>
          <c:cat>
            <c:strRef>
              <c:f>'Patterson Park PCS #327'!$B$2:$G$2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'Patterson Park PCS #327'!$B$3:$G$3</c:f>
              <c:numCache>
                <c:formatCode>#,##0</c:formatCode>
                <c:ptCount val="6"/>
                <c:pt idx="0">
                  <c:v>34100</c:v>
                </c:pt>
                <c:pt idx="1">
                  <c:v>36200</c:v>
                </c:pt>
                <c:pt idx="2">
                  <c:v>43100</c:v>
                </c:pt>
                <c:pt idx="3">
                  <c:v>43600</c:v>
                </c:pt>
                <c:pt idx="4">
                  <c:v>45500</c:v>
                </c:pt>
                <c:pt idx="5">
                  <c:v>30500</c:v>
                </c:pt>
              </c:numCache>
            </c:numRef>
          </c:val>
        </c:ser>
        <c:ser>
          <c:idx val="1"/>
          <c:order val="1"/>
          <c:tx>
            <c:strRef>
              <c:f>'Patterson Park PCS #327'!$A$4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'Patterson Park PCS #327'!$B$2:$G$2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'Patterson Park PCS #327'!$B$4:$G$4</c:f>
              <c:numCache>
                <c:formatCode>#,##0</c:formatCode>
                <c:ptCount val="6"/>
                <c:pt idx="0">
                  <c:v>41300</c:v>
                </c:pt>
                <c:pt idx="1">
                  <c:v>50100</c:v>
                </c:pt>
                <c:pt idx="2">
                  <c:v>56700</c:v>
                </c:pt>
              </c:numCache>
            </c:numRef>
          </c:val>
        </c:ser>
        <c:axId val="78969088"/>
        <c:axId val="78327808"/>
      </c:barChart>
      <c:catAx>
        <c:axId val="78969088"/>
        <c:scaling>
          <c:orientation val="minMax"/>
        </c:scaling>
        <c:axPos val="b"/>
        <c:tickLblPos val="nextTo"/>
        <c:crossAx val="78327808"/>
        <c:crosses val="autoZero"/>
        <c:auto val="1"/>
        <c:lblAlgn val="ctr"/>
        <c:lblOffset val="100"/>
      </c:catAx>
      <c:valAx>
        <c:axId val="78327808"/>
        <c:scaling>
          <c:orientation val="minMax"/>
        </c:scaling>
        <c:axPos val="l"/>
        <c:majorGridlines/>
        <c:numFmt formatCode="#,##0" sourceLinked="1"/>
        <c:tickLblPos val="nextTo"/>
        <c:crossAx val="78969088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tile tx="0" ty="0" sx="100000" sy="100000" flip="none" algn="tl"/>
        </a:blipFill>
        <a:ln>
          <a:solidFill>
            <a:srgbClr val="7030A0"/>
          </a:solidFill>
        </a:ln>
      </c:spPr>
    </c:plotArea>
    <c:legend>
      <c:legendPos val="r"/>
      <c:layout>
        <c:manualLayout>
          <c:xMode val="edge"/>
          <c:yMode val="edge"/>
          <c:x val="0.85432807706424563"/>
          <c:y val="0.44653968143117329"/>
          <c:w val="0.13511783322599191"/>
          <c:h val="0.24587088476468158"/>
        </c:manualLayout>
      </c:layout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>
      <a:solidFill>
        <a:srgbClr val="7030A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plotArea>
      <c:layout>
        <c:manualLayout>
          <c:layoutTarget val="inner"/>
          <c:xMode val="edge"/>
          <c:yMode val="edge"/>
          <c:x val="8.5030824635292768E-2"/>
          <c:y val="0.21897041855275393"/>
          <c:w val="0.65990192015471982"/>
          <c:h val="0.67135570010270462"/>
        </c:manualLayout>
      </c:layout>
      <c:barChart>
        <c:barDir val="col"/>
        <c:grouping val="clustered"/>
        <c:ser>
          <c:idx val="0"/>
          <c:order val="0"/>
          <c:tx>
            <c:strRef>
              <c:f>'Thomas Jefferson#232'!$A$3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showVal val="1"/>
          </c:dLbls>
          <c:cat>
            <c:strRef>
              <c:f>'Thomas Jefferson#232'!$B$2:$G$2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'Thomas Jefferson#232'!$B$3:$G$3</c:f>
              <c:numCache>
                <c:formatCode>#,##0</c:formatCode>
                <c:ptCount val="6"/>
                <c:pt idx="0">
                  <c:v>52150</c:v>
                </c:pt>
                <c:pt idx="1">
                  <c:v>58033.333333333336</c:v>
                </c:pt>
                <c:pt idx="2">
                  <c:v>76900</c:v>
                </c:pt>
                <c:pt idx="3">
                  <c:v>65000</c:v>
                </c:pt>
                <c:pt idx="4">
                  <c:v>54583.333333333336</c:v>
                </c:pt>
                <c:pt idx="5">
                  <c:v>48783.333333333336</c:v>
                </c:pt>
              </c:numCache>
            </c:numRef>
          </c:val>
        </c:ser>
        <c:ser>
          <c:idx val="1"/>
          <c:order val="1"/>
          <c:tx>
            <c:strRef>
              <c:f>'Thomas Jefferson#232'!$A$4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 i="0" baseline="0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'Thomas Jefferson#232'!$B$2:$G$2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'Thomas Jefferson#232'!$B$4:$G$4</c:f>
              <c:numCache>
                <c:formatCode>#,##0</c:formatCode>
                <c:ptCount val="6"/>
                <c:pt idx="0">
                  <c:v>53855</c:v>
                </c:pt>
                <c:pt idx="1">
                  <c:v>65438</c:v>
                </c:pt>
                <c:pt idx="2">
                  <c:v>74656</c:v>
                </c:pt>
                <c:pt idx="3">
                  <c:v>70638</c:v>
                </c:pt>
              </c:numCache>
            </c:numRef>
          </c:val>
        </c:ser>
        <c:axId val="78378112"/>
        <c:axId val="78379648"/>
      </c:barChart>
      <c:catAx>
        <c:axId val="78378112"/>
        <c:scaling>
          <c:orientation val="minMax"/>
        </c:scaling>
        <c:axPos val="b"/>
        <c:tickLblPos val="nextTo"/>
        <c:crossAx val="78379648"/>
        <c:crosses val="autoZero"/>
        <c:auto val="1"/>
        <c:lblAlgn val="ctr"/>
        <c:lblOffset val="100"/>
      </c:catAx>
      <c:valAx>
        <c:axId val="78379648"/>
        <c:scaling>
          <c:orientation val="minMax"/>
        </c:scaling>
        <c:axPos val="l"/>
        <c:majorGridlines/>
        <c:numFmt formatCode="#,##0" sourceLinked="1"/>
        <c:tickLblPos val="nextTo"/>
        <c:crossAx val="78378112"/>
        <c:crosses val="autoZero"/>
        <c:crossBetween val="between"/>
      </c:valAx>
      <c:spPr>
        <a:gradFill>
          <a:gsLst>
            <a:gs pos="0">
              <a:srgbClr val="EEECE1">
                <a:lumMod val="50000"/>
              </a:srgbClr>
            </a:gs>
            <a:gs pos="64999">
              <a:srgbClr val="F0EBD5"/>
            </a:gs>
            <a:gs pos="100000">
              <a:srgbClr val="D1C39F"/>
            </a:gs>
          </a:gsLst>
          <a:lin ang="16200000" scaled="0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8468968510719161"/>
          <c:y val="0.39070352618966242"/>
          <c:w val="0.20361431565240451"/>
          <c:h val="0.24274766378840382"/>
        </c:manualLayout>
      </c:layout>
    </c:legend>
    <c:plotVisOnly val="1"/>
  </c:chart>
  <c:spPr>
    <a:gradFill>
      <a:gsLst>
        <a:gs pos="100000">
          <a:srgbClr val="FFEFD1"/>
        </a:gs>
        <a:gs pos="64999">
          <a:srgbClr val="F0EBD5"/>
        </a:gs>
        <a:gs pos="100000">
          <a:srgbClr val="D1C39F"/>
        </a:gs>
      </a:gsLst>
      <a:lin ang="16200000" scaled="0"/>
    </a:gradFill>
    <a:ln>
      <a:solidFill>
        <a:srgbClr val="C0504D">
          <a:lumMod val="50000"/>
        </a:srgb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 u="sng"/>
              <a:t>Wolfe Street Academy ES # 23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332930158650548E-2"/>
          <c:y val="0.13886983186507681"/>
          <c:w val="0.65106761052368933"/>
          <c:h val="0.77845144356955676"/>
        </c:manualLayout>
      </c:layout>
      <c:barChart>
        <c:barDir val="col"/>
        <c:grouping val="clustered"/>
        <c:ser>
          <c:idx val="0"/>
          <c:order val="0"/>
          <c:tx>
            <c:strRef>
              <c:f>'Wolfe St #23'!$A$3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'Wolfe St #23'!$B$2:$G$2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'Wolfe St #23'!$B$3:$G$3</c:f>
              <c:numCache>
                <c:formatCode>#,##0</c:formatCode>
                <c:ptCount val="6"/>
                <c:pt idx="0">
                  <c:v>25500</c:v>
                </c:pt>
                <c:pt idx="1">
                  <c:v>29166.666666666668</c:v>
                </c:pt>
                <c:pt idx="2">
                  <c:v>43066.666666666664</c:v>
                </c:pt>
                <c:pt idx="3">
                  <c:v>40733.333333333336</c:v>
                </c:pt>
                <c:pt idx="4">
                  <c:v>33200</c:v>
                </c:pt>
                <c:pt idx="5">
                  <c:v>35133.333333333336</c:v>
                </c:pt>
              </c:numCache>
            </c:numRef>
          </c:val>
        </c:ser>
        <c:ser>
          <c:idx val="1"/>
          <c:order val="1"/>
          <c:tx>
            <c:strRef>
              <c:f>'Wolfe St #23'!$A$4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 baseline="0">
                    <a:solidFill>
                      <a:srgbClr val="00B0F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'Wolfe St #23'!$B$2:$G$2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'Wolfe St #23'!$B$4:$G$4</c:f>
              <c:numCache>
                <c:formatCode>#,##0</c:formatCode>
                <c:ptCount val="6"/>
                <c:pt idx="0">
                  <c:v>20800</c:v>
                </c:pt>
                <c:pt idx="1">
                  <c:v>32500</c:v>
                </c:pt>
                <c:pt idx="2">
                  <c:v>41700</c:v>
                </c:pt>
                <c:pt idx="3">
                  <c:v>44000</c:v>
                </c:pt>
              </c:numCache>
            </c:numRef>
          </c:val>
        </c:ser>
        <c:axId val="79122432"/>
        <c:axId val="79123968"/>
      </c:barChart>
      <c:catAx>
        <c:axId val="79122432"/>
        <c:scaling>
          <c:orientation val="minMax"/>
        </c:scaling>
        <c:axPos val="b"/>
        <c:tickLblPos val="nextTo"/>
        <c:crossAx val="79123968"/>
        <c:crosses val="autoZero"/>
        <c:auto val="1"/>
        <c:lblAlgn val="ctr"/>
        <c:lblOffset val="100"/>
      </c:catAx>
      <c:valAx>
        <c:axId val="79123968"/>
        <c:scaling>
          <c:orientation val="minMax"/>
        </c:scaling>
        <c:axPos val="l"/>
        <c:majorGridlines/>
        <c:numFmt formatCode="#,##0" sourceLinked="1"/>
        <c:tickLblPos val="nextTo"/>
        <c:crossAx val="7912243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4981674427332201"/>
          <c:y val="0.45155661235414973"/>
          <c:w val="0.23913353357208691"/>
          <c:h val="0.19911436812972641"/>
        </c:manualLayout>
      </c:layout>
    </c:legend>
    <c:plotVisOnly val="1"/>
  </c:chart>
  <c:spPr>
    <a:gradFill flip="none" rotWithShape="1">
      <a:gsLst>
        <a:gs pos="0">
          <a:schemeClr val="accent2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  <a:tileRect/>
    </a:gradFill>
    <a:ln>
      <a:solidFill>
        <a:schemeClr val="accent2">
          <a:lumMod val="50000"/>
        </a:schemeClr>
      </a:solidFill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plotArea>
      <c:layout>
        <c:manualLayout>
          <c:layoutTarget val="inner"/>
          <c:xMode val="edge"/>
          <c:yMode val="edge"/>
          <c:x val="9.1956323668343248E-2"/>
          <c:y val="0.24550122317512924"/>
          <c:w val="0.65133064937664409"/>
          <c:h val="0.67322823500565665"/>
        </c:manualLayout>
      </c:layout>
      <c:barChart>
        <c:barDir val="col"/>
        <c:grouping val="clustered"/>
        <c:ser>
          <c:idx val="0"/>
          <c:order val="0"/>
          <c:tx>
            <c:strRef>
              <c:f>'Calverton EM#75'!$A$3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showVal val="1"/>
          </c:dLbls>
          <c:cat>
            <c:strRef>
              <c:f>'Calverton EM#75'!$B$2:$G$2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'Calverton EM#75'!$B$3:$G$3</c:f>
              <c:numCache>
                <c:formatCode>#,##0</c:formatCode>
                <c:ptCount val="6"/>
                <c:pt idx="0">
                  <c:v>79920</c:v>
                </c:pt>
                <c:pt idx="1">
                  <c:v>86160</c:v>
                </c:pt>
                <c:pt idx="2">
                  <c:v>98880</c:v>
                </c:pt>
                <c:pt idx="3">
                  <c:v>96480</c:v>
                </c:pt>
                <c:pt idx="4">
                  <c:v>88560</c:v>
                </c:pt>
                <c:pt idx="5">
                  <c:v>80640</c:v>
                </c:pt>
              </c:numCache>
            </c:numRef>
          </c:val>
        </c:ser>
        <c:ser>
          <c:idx val="1"/>
          <c:order val="1"/>
          <c:tx>
            <c:strRef>
              <c:f>'Calverton EM#75'!$A$4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dLbl>
              <c:idx val="0"/>
              <c:layout/>
              <c:dLblPos val="inBase"/>
              <c:showVal val="1"/>
            </c:dLbl>
            <c:dLbl>
              <c:idx val="1"/>
              <c:layout/>
              <c:dLblPos val="inBase"/>
              <c:showVal val="1"/>
            </c:dLbl>
            <c:delete val="1"/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</c:dLbls>
          <c:cat>
            <c:strRef>
              <c:f>'Calverton EM#75'!$B$2:$G$2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'Calverton EM#75'!$B$4:$G$4</c:f>
              <c:numCache>
                <c:formatCode>#,##0</c:formatCode>
                <c:ptCount val="6"/>
                <c:pt idx="0">
                  <c:v>79200</c:v>
                </c:pt>
                <c:pt idx="1">
                  <c:v>87840</c:v>
                </c:pt>
                <c:pt idx="2">
                  <c:v>95040</c:v>
                </c:pt>
                <c:pt idx="3">
                  <c:v>84240</c:v>
                </c:pt>
              </c:numCache>
            </c:numRef>
          </c:val>
        </c:ser>
        <c:axId val="77325824"/>
        <c:axId val="77327360"/>
      </c:barChart>
      <c:catAx>
        <c:axId val="77325824"/>
        <c:scaling>
          <c:orientation val="minMax"/>
        </c:scaling>
        <c:axPos val="b"/>
        <c:tickLblPos val="nextTo"/>
        <c:crossAx val="77327360"/>
        <c:crosses val="autoZero"/>
        <c:auto val="1"/>
        <c:lblAlgn val="ctr"/>
        <c:lblOffset val="100"/>
      </c:catAx>
      <c:valAx>
        <c:axId val="77327360"/>
        <c:scaling>
          <c:orientation val="minMax"/>
        </c:scaling>
        <c:axPos val="l"/>
        <c:majorGridlines/>
        <c:numFmt formatCode="#,##0" sourceLinked="1"/>
        <c:tickLblPos val="nextTo"/>
        <c:crossAx val="77325824"/>
        <c:crosses val="autoZero"/>
        <c:crossBetween val="between"/>
      </c:valAx>
      <c:spPr>
        <a:gradFill flip="none" rotWithShape="1">
          <a:gsLst>
            <a:gs pos="0">
              <a:srgbClr val="8064A2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  <a:tileRect/>
        </a:gradFill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8294703559992562"/>
          <c:y val="0.4413367307188793"/>
          <c:w val="0.20572151795580707"/>
          <c:h val="0.19518516389830834"/>
        </c:manualLayout>
      </c:layout>
    </c:legend>
    <c:plotVisOnly val="1"/>
  </c:chart>
  <c:spPr>
    <a:gradFill flip="none" rotWithShape="1"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  <a:tileRect/>
    </a:gradFill>
    <a:ln>
      <a:solidFill>
        <a:srgbClr val="F79646">
          <a:lumMod val="50000"/>
        </a:srgb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plotArea>
      <c:layout>
        <c:manualLayout>
          <c:layoutTarget val="inner"/>
          <c:xMode val="edge"/>
          <c:yMode val="edge"/>
          <c:x val="7.6831116057652638E-2"/>
          <c:y val="0.19594437828454286"/>
          <c:w val="0.65218776979165316"/>
          <c:h val="0.7286556110508805"/>
        </c:manualLayout>
      </c:layout>
      <c:barChart>
        <c:barDir val="col"/>
        <c:grouping val="clustered"/>
        <c:ser>
          <c:idx val="0"/>
          <c:order val="0"/>
          <c:tx>
            <c:strRef>
              <c:f>'Cross Country # 247'!$A$3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'Cross Country # 247'!$B$2:$G$2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'Cross Country # 247'!$B$3:$G$3</c:f>
              <c:numCache>
                <c:formatCode>#,##0</c:formatCode>
                <c:ptCount val="6"/>
                <c:pt idx="0">
                  <c:v>43500</c:v>
                </c:pt>
                <c:pt idx="1">
                  <c:v>46233.333333333336</c:v>
                </c:pt>
                <c:pt idx="2">
                  <c:v>46433.333333333336</c:v>
                </c:pt>
                <c:pt idx="3">
                  <c:v>50366.666666666664</c:v>
                </c:pt>
                <c:pt idx="4">
                  <c:v>49433.333333333336</c:v>
                </c:pt>
                <c:pt idx="5">
                  <c:v>40866.666666666664</c:v>
                </c:pt>
              </c:numCache>
            </c:numRef>
          </c:val>
        </c:ser>
        <c:ser>
          <c:idx val="1"/>
          <c:order val="1"/>
          <c:tx>
            <c:strRef>
              <c:f>'Cross Country # 247'!$A$4</c:f>
              <c:strCache>
                <c:ptCount val="1"/>
                <c:pt idx="0">
                  <c:v>Competition SY 13/14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dLbl>
              <c:idx val="0"/>
              <c:layout/>
              <c:dLblPos val="inBase"/>
              <c:showVal val="1"/>
            </c:dLbl>
            <c:dLbl>
              <c:idx val="1"/>
              <c:layout/>
              <c:dLblPos val="inBase"/>
              <c:showVal val="1"/>
            </c:dLbl>
            <c:delete val="1"/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</c:dLbls>
          <c:cat>
            <c:strRef>
              <c:f>'Cross Country # 247'!$B$2:$G$2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'Cross Country # 247'!$B$4:$G$4</c:f>
              <c:numCache>
                <c:formatCode>#,##0</c:formatCode>
                <c:ptCount val="6"/>
                <c:pt idx="0">
                  <c:v>37000</c:v>
                </c:pt>
                <c:pt idx="1">
                  <c:v>45400</c:v>
                </c:pt>
                <c:pt idx="2">
                  <c:v>43600</c:v>
                </c:pt>
                <c:pt idx="3">
                  <c:v>45400</c:v>
                </c:pt>
              </c:numCache>
            </c:numRef>
          </c:val>
        </c:ser>
        <c:axId val="76992896"/>
        <c:axId val="76994432"/>
      </c:barChart>
      <c:catAx>
        <c:axId val="76992896"/>
        <c:scaling>
          <c:orientation val="minMax"/>
        </c:scaling>
        <c:axPos val="b"/>
        <c:tickLblPos val="nextTo"/>
        <c:crossAx val="76994432"/>
        <c:crosses val="autoZero"/>
        <c:auto val="1"/>
        <c:lblAlgn val="ctr"/>
        <c:lblOffset val="100"/>
      </c:catAx>
      <c:valAx>
        <c:axId val="76994432"/>
        <c:scaling>
          <c:orientation val="minMax"/>
        </c:scaling>
        <c:axPos val="l"/>
        <c:majorGridlines/>
        <c:numFmt formatCode="#,##0" sourceLinked="1"/>
        <c:tickLblPos val="nextTo"/>
        <c:crossAx val="76992896"/>
        <c:crosses val="autoZero"/>
        <c:crossBetween val="between"/>
      </c:valAx>
      <c:spPr>
        <a:gradFill>
          <a:gsLst>
            <a:gs pos="0">
              <a:srgbClr val="C0504D">
                <a:lumMod val="60000"/>
                <a:lumOff val="4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4487093340545385"/>
          <c:y val="0.40920732538229582"/>
          <c:w val="0.24456103489045458"/>
          <c:h val="0.1815851122447166"/>
        </c:manualLayout>
      </c:layout>
    </c:legend>
    <c:plotVisOnly val="1"/>
  </c:chart>
  <c:spPr>
    <a:blipFill dpi="0" rotWithShape="1">
      <a:blip xmlns:r="http://schemas.openxmlformats.org/officeDocument/2006/relationships" r:embed="rId1">
        <a:alphaModFix amt="56000"/>
      </a:blip>
      <a:srcRect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8.5310183796013697E-2"/>
          <c:y val="0.20196394186618363"/>
          <c:w val="0.764274524817118"/>
          <c:h val="0.7226360474692356"/>
        </c:manualLayout>
      </c:layout>
      <c:barChart>
        <c:barDir val="col"/>
        <c:grouping val="clustered"/>
        <c:ser>
          <c:idx val="0"/>
          <c:order val="0"/>
          <c:tx>
            <c:strRef>
              <c:f>'Federal Hill #45'!$A$3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'Federal Hill #45'!$B$2:$G$2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'Federal Hill #45'!$B$3:$G$3</c:f>
              <c:numCache>
                <c:formatCode>#,##0</c:formatCode>
                <c:ptCount val="6"/>
                <c:pt idx="0">
                  <c:v>78266.666666666672</c:v>
                </c:pt>
                <c:pt idx="1">
                  <c:v>93966.666666666672</c:v>
                </c:pt>
                <c:pt idx="2">
                  <c:v>75600</c:v>
                </c:pt>
                <c:pt idx="3">
                  <c:v>82566.666666666672</c:v>
                </c:pt>
                <c:pt idx="4">
                  <c:v>85866.666666666672</c:v>
                </c:pt>
                <c:pt idx="5">
                  <c:v>83633.333333333328</c:v>
                </c:pt>
              </c:numCache>
            </c:numRef>
          </c:val>
        </c:ser>
        <c:ser>
          <c:idx val="1"/>
          <c:order val="1"/>
          <c:tx>
            <c:strRef>
              <c:f>'Federal Hill #45'!$A$4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1200" b="1" baseline="0">
                    <a:solidFill>
                      <a:srgbClr val="00B0F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'Federal Hill #45'!$B$2:$G$2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'Federal Hill #45'!$B$4:$G$4</c:f>
              <c:numCache>
                <c:formatCode>#,##0</c:formatCode>
                <c:ptCount val="6"/>
                <c:pt idx="0">
                  <c:v>77500</c:v>
                </c:pt>
                <c:pt idx="1">
                  <c:v>67200</c:v>
                </c:pt>
                <c:pt idx="2">
                  <c:v>70000</c:v>
                </c:pt>
              </c:numCache>
            </c:numRef>
          </c:val>
        </c:ser>
        <c:axId val="77392512"/>
        <c:axId val="78184832"/>
      </c:barChart>
      <c:catAx>
        <c:axId val="77392512"/>
        <c:scaling>
          <c:orientation val="minMax"/>
        </c:scaling>
        <c:axPos val="b"/>
        <c:tickLblPos val="nextTo"/>
        <c:crossAx val="78184832"/>
        <c:crosses val="autoZero"/>
        <c:auto val="1"/>
        <c:lblAlgn val="ctr"/>
        <c:lblOffset val="100"/>
      </c:catAx>
      <c:valAx>
        <c:axId val="78184832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" sourceLinked="1"/>
        <c:tickLblPos val="nextTo"/>
        <c:crossAx val="773925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EEECE1">
              <a:lumMod val="1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84958470861313162"/>
          <c:y val="0.40920732538229582"/>
          <c:w val="0.13990280781262446"/>
          <c:h val="0.32605463820408576"/>
        </c:manualLayout>
      </c:layout>
    </c:legend>
    <c:plotVisOnly val="1"/>
  </c:chart>
  <c:spPr>
    <a:gradFill>
      <a:gsLst>
        <a:gs pos="0">
          <a:srgbClr val="E6DCAC">
            <a:alpha val="35000"/>
          </a:srgbClr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>
      <a:solidFill>
        <a:srgbClr val="EEECE1">
          <a:lumMod val="10000"/>
        </a:srgb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orientation="landscape" verticalDpi="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plotArea>
      <c:layout>
        <c:manualLayout>
          <c:layoutTarget val="inner"/>
          <c:xMode val="edge"/>
          <c:yMode val="edge"/>
          <c:x val="8.2148375520856728E-2"/>
          <c:y val="0.20020334836786258"/>
          <c:w val="0.67143066862404965"/>
          <c:h val="0.71864867619703232"/>
        </c:manualLayout>
      </c:layout>
      <c:barChart>
        <c:barDir val="col"/>
        <c:grouping val="clustered"/>
        <c:ser>
          <c:idx val="0"/>
          <c:order val="0"/>
          <c:tx>
            <c:strRef>
              <c:f>'Franklin Sq #95'!$A$3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dLbls>
            <c:showVal val="1"/>
          </c:dLbls>
          <c:cat>
            <c:strRef>
              <c:f>'Franklin Sq #95'!$B$2:$G$2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'Franklin Sq #95'!$B$3:$G$3</c:f>
              <c:numCache>
                <c:formatCode>#,##0</c:formatCode>
                <c:ptCount val="6"/>
                <c:pt idx="0">
                  <c:v>29613.333333333332</c:v>
                </c:pt>
                <c:pt idx="1">
                  <c:v>30786.666666666668</c:v>
                </c:pt>
                <c:pt idx="2">
                  <c:v>34640</c:v>
                </c:pt>
                <c:pt idx="3">
                  <c:v>41553.333333333336</c:v>
                </c:pt>
                <c:pt idx="4">
                  <c:v>43006.666666666664</c:v>
                </c:pt>
                <c:pt idx="5">
                  <c:v>45373.333333333336</c:v>
                </c:pt>
              </c:numCache>
            </c:numRef>
          </c:val>
        </c:ser>
        <c:ser>
          <c:idx val="1"/>
          <c:order val="1"/>
          <c:tx>
            <c:strRef>
              <c:f>'Franklin Sq #95'!$A$4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'Franklin Sq #95'!$B$2:$G$2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'Franklin Sq #95'!$B$4:$G$4</c:f>
              <c:numCache>
                <c:formatCode>#,##0</c:formatCode>
                <c:ptCount val="6"/>
                <c:pt idx="0">
                  <c:v>32500</c:v>
                </c:pt>
                <c:pt idx="1">
                  <c:v>35400</c:v>
                </c:pt>
                <c:pt idx="2">
                  <c:v>44400</c:v>
                </c:pt>
                <c:pt idx="3">
                  <c:v>39700</c:v>
                </c:pt>
              </c:numCache>
            </c:numRef>
          </c:val>
        </c:ser>
        <c:axId val="78243328"/>
        <c:axId val="78244864"/>
      </c:barChart>
      <c:catAx>
        <c:axId val="78243328"/>
        <c:scaling>
          <c:orientation val="minMax"/>
        </c:scaling>
        <c:axPos val="b"/>
        <c:tickLblPos val="nextTo"/>
        <c:crossAx val="78244864"/>
        <c:crosses val="autoZero"/>
        <c:auto val="1"/>
        <c:lblAlgn val="ctr"/>
        <c:lblOffset val="100"/>
      </c:catAx>
      <c:valAx>
        <c:axId val="78244864"/>
        <c:scaling>
          <c:orientation val="minMax"/>
        </c:scaling>
        <c:axPos val="l"/>
        <c:majorGridlines/>
        <c:numFmt formatCode="#,##0" sourceLinked="1"/>
        <c:tickLblPos val="nextTo"/>
        <c:crossAx val="78243328"/>
        <c:crosses val="autoZero"/>
        <c:crossBetween val="between"/>
      </c:valAx>
      <c:spPr>
        <a:gradFill flip="none" rotWithShape="1">
          <a:gsLst>
            <a:gs pos="90000">
              <a:srgbClr val="F79646">
                <a:lumMod val="20000"/>
                <a:lumOff val="80000"/>
              </a:srgbClr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/>
        </a:gradFill>
        <a:ln>
          <a:solidFill>
            <a:schemeClr val="accent2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559411005827662"/>
          <c:y val="0.39739514703519202"/>
          <c:w val="0.20310645491347476"/>
          <c:h val="0.29024371953505812"/>
        </c:manualLayout>
      </c:layout>
    </c:legend>
    <c:plotVisOnly val="1"/>
  </c:chart>
  <c:spPr>
    <a:gradFill flip="none" rotWithShape="1">
      <a:gsLst>
        <a:gs pos="400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>
      <a:solidFill>
        <a:srgbClr val="C0504D">
          <a:lumMod val="50000"/>
        </a:srgb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plotArea>
      <c:layout>
        <c:manualLayout>
          <c:layoutTarget val="inner"/>
          <c:xMode val="edge"/>
          <c:yMode val="edge"/>
          <c:x val="8.4094760175703942E-2"/>
          <c:y val="0.1996963230063532"/>
          <c:w val="0.65364353419553511"/>
          <c:h val="0.72226114259082164"/>
        </c:manualLayout>
      </c:layout>
      <c:barChart>
        <c:barDir val="col"/>
        <c:grouping val="clustered"/>
        <c:ser>
          <c:idx val="0"/>
          <c:order val="0"/>
          <c:tx>
            <c:strRef>
              <c:f>'George WFM #177'!$A$3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spPr>
            <a:solidFill>
              <a:srgbClr val="4BACC6">
                <a:lumMod val="50000"/>
                <a:alpha val="80000"/>
              </a:srgbClr>
            </a:solidFill>
          </c:spPr>
          <c:dLbls>
            <c:showVal val="1"/>
          </c:dLbls>
          <c:cat>
            <c:strRef>
              <c:f>'George WFM #177'!$B$2:$G$2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'George WFM #177'!$B$3:$G$3</c:f>
              <c:numCache>
                <c:formatCode>#,##0</c:formatCode>
                <c:ptCount val="6"/>
                <c:pt idx="0">
                  <c:v>106300</c:v>
                </c:pt>
                <c:pt idx="1">
                  <c:v>87400</c:v>
                </c:pt>
                <c:pt idx="2">
                  <c:v>86700</c:v>
                </c:pt>
                <c:pt idx="3">
                  <c:v>81700</c:v>
                </c:pt>
                <c:pt idx="4">
                  <c:v>89000</c:v>
                </c:pt>
                <c:pt idx="5">
                  <c:v>88900</c:v>
                </c:pt>
              </c:numCache>
            </c:numRef>
          </c:val>
        </c:ser>
        <c:ser>
          <c:idx val="1"/>
          <c:order val="1"/>
          <c:tx>
            <c:strRef>
              <c:f>'George WFM #177'!$A$4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'George WFM #177'!$B$2:$G$2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'George WFM #177'!$B$4:$G$4</c:f>
              <c:numCache>
                <c:formatCode>#,##0</c:formatCode>
                <c:ptCount val="6"/>
                <c:pt idx="0">
                  <c:v>93600</c:v>
                </c:pt>
                <c:pt idx="1">
                  <c:v>85200</c:v>
                </c:pt>
                <c:pt idx="2">
                  <c:v>78900</c:v>
                </c:pt>
                <c:pt idx="3">
                  <c:v>85200</c:v>
                </c:pt>
              </c:numCache>
            </c:numRef>
          </c:val>
        </c:ser>
        <c:axId val="78471552"/>
        <c:axId val="78473088"/>
      </c:barChart>
      <c:catAx>
        <c:axId val="78471552"/>
        <c:scaling>
          <c:orientation val="minMax"/>
        </c:scaling>
        <c:axPos val="b"/>
        <c:tickLblPos val="nextTo"/>
        <c:crossAx val="78473088"/>
        <c:crosses val="autoZero"/>
        <c:auto val="1"/>
        <c:lblAlgn val="ctr"/>
        <c:lblOffset val="100"/>
      </c:catAx>
      <c:valAx>
        <c:axId val="78473088"/>
        <c:scaling>
          <c:orientation val="minMax"/>
        </c:scaling>
        <c:axPos val="l"/>
        <c:majorGridlines/>
        <c:numFmt formatCode="#,##0" sourceLinked="1"/>
        <c:tickLblPos val="nextTo"/>
        <c:crossAx val="78471552"/>
        <c:crosses val="autoZero"/>
        <c:crossBetween val="between"/>
      </c:valAx>
      <c:spPr>
        <a:gradFill>
          <a:gsLst>
            <a:gs pos="400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>
          <a:solidFill>
            <a:schemeClr val="accent5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537214583928259"/>
          <c:y val="0.40602546177055127"/>
          <c:w val="0.22426515986019943"/>
          <c:h val="0.18794907645890138"/>
        </c:manualLayout>
      </c:layout>
    </c:legend>
    <c:plotVisOnly val="1"/>
  </c:chart>
  <c:spPr>
    <a:gradFill flip="none" rotWithShape="1">
      <a:gsLst>
        <a:gs pos="0">
          <a:srgbClr val="EEECE1">
            <a:lumMod val="50000"/>
            <a:alpha val="71000"/>
          </a:srgbClr>
        </a:gs>
        <a:gs pos="64999">
          <a:srgbClr val="F0EBD5"/>
        </a:gs>
        <a:gs pos="100000">
          <a:srgbClr val="D1C39F"/>
        </a:gs>
      </a:gsLst>
      <a:lin ang="16200000" scaled="0"/>
      <a:tileRect/>
    </a:gradFill>
    <a:ln>
      <a:solidFill>
        <a:schemeClr val="accent5">
          <a:lumMod val="50000"/>
        </a:scheme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plotArea>
      <c:layout>
        <c:manualLayout>
          <c:layoutTarget val="inner"/>
          <c:xMode val="edge"/>
          <c:yMode val="edge"/>
          <c:x val="7.7341821633997873E-2"/>
          <c:y val="0.19927561418527781"/>
          <c:w val="0.75267523604019815"/>
          <c:h val="0.72004254707269855"/>
        </c:manualLayout>
      </c:layout>
      <c:barChart>
        <c:barDir val="col"/>
        <c:grouping val="clustered"/>
        <c:ser>
          <c:idx val="0"/>
          <c:order val="0"/>
          <c:tx>
            <c:strRef>
              <c:f>'Green Street #377'!$A$5</c:f>
              <c:strCache>
                <c:ptCount val="1"/>
                <c:pt idx="0">
                  <c:v>Green Sch prorated- Electric usage in KWh past three years average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val>
            <c:numRef>
              <c:f>'Green Street #377'!$B$5:$G$5</c:f>
              <c:numCache>
                <c:formatCode>#,##0</c:formatCode>
                <c:ptCount val="6"/>
                <c:pt idx="0">
                  <c:v>51076.666666666672</c:v>
                </c:pt>
                <c:pt idx="1">
                  <c:v>51543.333333333328</c:v>
                </c:pt>
                <c:pt idx="2">
                  <c:v>59080</c:v>
                </c:pt>
                <c:pt idx="3">
                  <c:v>55975.5</c:v>
                </c:pt>
                <c:pt idx="4">
                  <c:v>56558.833333333328</c:v>
                </c:pt>
                <c:pt idx="5">
                  <c:v>46595.5</c:v>
                </c:pt>
              </c:numCache>
            </c:numRef>
          </c:val>
        </c:ser>
        <c:ser>
          <c:idx val="1"/>
          <c:order val="1"/>
          <c:tx>
            <c:strRef>
              <c:f>'Green Street #377'!$A$6</c:f>
              <c:strCache>
                <c:ptCount val="1"/>
                <c:pt idx="0">
                  <c:v>Green Sch prorated- 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val>
            <c:numRef>
              <c:f>'Green Street #377'!$B$6:$G$6</c:f>
              <c:numCache>
                <c:formatCode>#,##0</c:formatCode>
                <c:ptCount val="6"/>
                <c:pt idx="0">
                  <c:v>52076.5</c:v>
                </c:pt>
                <c:pt idx="1">
                  <c:v>56416.5</c:v>
                </c:pt>
                <c:pt idx="2">
                  <c:v>59916.5</c:v>
                </c:pt>
                <c:pt idx="3">
                  <c:v>57536.5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8556160"/>
        <c:axId val="78562048"/>
      </c:barChart>
      <c:catAx>
        <c:axId val="78556160"/>
        <c:scaling>
          <c:orientation val="minMax"/>
        </c:scaling>
        <c:axPos val="b"/>
        <c:tickLblPos val="nextTo"/>
        <c:crossAx val="78562048"/>
        <c:crosses val="autoZero"/>
        <c:auto val="1"/>
        <c:lblAlgn val="ctr"/>
        <c:lblOffset val="100"/>
      </c:catAx>
      <c:valAx>
        <c:axId val="78562048"/>
        <c:scaling>
          <c:orientation val="minMax"/>
        </c:scaling>
        <c:axPos val="l"/>
        <c:majorGridlines/>
        <c:numFmt formatCode="#,##0" sourceLinked="1"/>
        <c:tickLblPos val="nextTo"/>
        <c:crossAx val="78556160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61000"/>
          </a:blip>
          <a:srcRect/>
          <a:tile tx="0" ty="0" sx="100000" sy="100000" flip="none" algn="tl"/>
        </a:blipFill>
        <a:ln>
          <a:solidFill>
            <a:srgbClr val="EEECE1">
              <a:lumMod val="1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83714622773217173"/>
          <c:y val="0.40284757883525535"/>
          <c:w val="0.15221547439548846"/>
          <c:h val="0.39391704463538368"/>
        </c:manualLayout>
      </c:layout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>
      <a:solidFill>
        <a:srgbClr val="EEECE1">
          <a:lumMod val="10000"/>
        </a:srgb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orientation="landscape" verticalDpi="0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plotArea>
      <c:layout>
        <c:manualLayout>
          <c:layoutTarget val="inner"/>
          <c:xMode val="edge"/>
          <c:yMode val="edge"/>
          <c:x val="8.2032658470582553E-2"/>
          <c:y val="0.19998641346302357"/>
          <c:w val="0.69786486322859875"/>
          <c:h val="0.7137030106530845"/>
        </c:manualLayout>
      </c:layout>
      <c:barChart>
        <c:barDir val="col"/>
        <c:grouping val="clustered"/>
        <c:ser>
          <c:idx val="0"/>
          <c:order val="0"/>
          <c:tx>
            <c:strRef>
              <c:f>'Hamilton #236'!$A$3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'Hamilton #236'!$B$2:$G$2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'Hamilton #236'!$B$3:$G$3</c:f>
              <c:numCache>
                <c:formatCode>#,##0</c:formatCode>
                <c:ptCount val="6"/>
                <c:pt idx="0">
                  <c:v>65466.666666666664</c:v>
                </c:pt>
                <c:pt idx="1">
                  <c:v>73733.333333333328</c:v>
                </c:pt>
                <c:pt idx="2">
                  <c:v>74033.333333333328</c:v>
                </c:pt>
                <c:pt idx="3">
                  <c:v>65700</c:v>
                </c:pt>
                <c:pt idx="4">
                  <c:v>65800</c:v>
                </c:pt>
                <c:pt idx="5">
                  <c:v>58600</c:v>
                </c:pt>
              </c:numCache>
            </c:numRef>
          </c:val>
        </c:ser>
        <c:ser>
          <c:idx val="1"/>
          <c:order val="1"/>
          <c:tx>
            <c:strRef>
              <c:f>'Hamilton #236'!$A$4</c:f>
              <c:strCache>
                <c:ptCount val="1"/>
                <c:pt idx="0">
                  <c:v>Competition SY 13/14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dLbl>
              <c:idx val="0"/>
              <c:layout/>
              <c:dLblPos val="inBase"/>
              <c:showVal val="1"/>
            </c:dLbl>
            <c:dLbl>
              <c:idx val="1"/>
              <c:layout/>
              <c:dLblPos val="inBase"/>
              <c:showVal val="1"/>
            </c:dLbl>
            <c:delete val="1"/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</c:dLbls>
          <c:cat>
            <c:strRef>
              <c:f>'Hamilton #236'!$B$2:$G$2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'Hamilton #236'!$B$4:$G$4</c:f>
              <c:numCache>
                <c:formatCode>#,##0</c:formatCode>
                <c:ptCount val="6"/>
                <c:pt idx="0">
                  <c:v>85300</c:v>
                </c:pt>
                <c:pt idx="1">
                  <c:v>76600</c:v>
                </c:pt>
                <c:pt idx="2">
                  <c:v>94400</c:v>
                </c:pt>
              </c:numCache>
            </c:numRef>
          </c:val>
        </c:ser>
        <c:axId val="78731136"/>
        <c:axId val="78732672"/>
      </c:barChart>
      <c:catAx>
        <c:axId val="78731136"/>
        <c:scaling>
          <c:orientation val="minMax"/>
        </c:scaling>
        <c:axPos val="b"/>
        <c:tickLblPos val="nextTo"/>
        <c:crossAx val="78732672"/>
        <c:crosses val="autoZero"/>
        <c:auto val="1"/>
        <c:lblAlgn val="ctr"/>
        <c:lblOffset val="100"/>
      </c:catAx>
      <c:valAx>
        <c:axId val="78732672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" sourceLinked="1"/>
        <c:tickLblPos val="nextTo"/>
        <c:crossAx val="7873113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>
          <a:solidFill>
            <a:schemeClr val="tx2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930045548919892"/>
          <c:y val="0.39606936729808201"/>
          <c:w val="0.19941609062774945"/>
          <c:h val="0.20786099411992173"/>
        </c:manualLayout>
      </c:layout>
    </c:legend>
    <c:plotVisOnly val="1"/>
  </c:chart>
  <c:spPr>
    <a:gradFill>
      <a:gsLst>
        <a:gs pos="16000">
          <a:srgbClr val="F79646">
            <a:lumMod val="40000"/>
            <a:lumOff val="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C0504D">
          <a:lumMod val="50000"/>
        </a:srgb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 verticalDpi="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plotArea>
      <c:layout>
        <c:manualLayout>
          <c:layoutTarget val="inner"/>
          <c:xMode val="edge"/>
          <c:yMode val="edge"/>
          <c:x val="6.998934718132381E-2"/>
          <c:y val="0.2114706476170117"/>
          <c:w val="0.70643348381029258"/>
          <c:h val="0.71295875345898763"/>
        </c:manualLayout>
      </c:layout>
      <c:barChart>
        <c:barDir val="col"/>
        <c:grouping val="clustered"/>
        <c:ser>
          <c:idx val="0"/>
          <c:order val="0"/>
          <c:tx>
            <c:strRef>
              <c:f>'Independence#333'!$A$3</c:f>
              <c:strCache>
                <c:ptCount val="1"/>
                <c:pt idx="0">
                  <c:v>Electric usage in KWh past three years average</c:v>
                </c:pt>
              </c:strCache>
            </c:strRef>
          </c:tx>
          <c:dLbls>
            <c:showVal val="1"/>
          </c:dLbls>
          <c:cat>
            <c:strRef>
              <c:f>'Independence#333'!$B$2:$G$2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'Independence#333'!$B$3:$G$3</c:f>
              <c:numCache>
                <c:formatCode>#,##0</c:formatCode>
                <c:ptCount val="6"/>
                <c:pt idx="0">
                  <c:v>9900</c:v>
                </c:pt>
                <c:pt idx="1">
                  <c:v>17066.666666666668</c:v>
                </c:pt>
                <c:pt idx="2">
                  <c:v>22100</c:v>
                </c:pt>
                <c:pt idx="3">
                  <c:v>21033.333333333332</c:v>
                </c:pt>
                <c:pt idx="4">
                  <c:v>16533.333333333332</c:v>
                </c:pt>
                <c:pt idx="5">
                  <c:v>11300</c:v>
                </c:pt>
              </c:numCache>
            </c:numRef>
          </c:val>
        </c:ser>
        <c:ser>
          <c:idx val="1"/>
          <c:order val="1"/>
          <c:tx>
            <c:strRef>
              <c:f>'Independence#333'!$A$4</c:f>
              <c:strCache>
                <c:ptCount val="1"/>
                <c:pt idx="0">
                  <c:v>Competition SY 13/14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'Independence#333'!$B$2:$G$2</c:f>
              <c:strCache>
                <c:ptCount val="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</c:strCache>
            </c:strRef>
          </c:cat>
          <c:val>
            <c:numRef>
              <c:f>'Independence#333'!$B$4:$G$4</c:f>
              <c:numCache>
                <c:formatCode>#,##0</c:formatCode>
                <c:ptCount val="6"/>
                <c:pt idx="0">
                  <c:v>10900</c:v>
                </c:pt>
                <c:pt idx="1">
                  <c:v>11000</c:v>
                </c:pt>
                <c:pt idx="2">
                  <c:v>15900</c:v>
                </c:pt>
                <c:pt idx="3">
                  <c:v>47200</c:v>
                </c:pt>
              </c:numCache>
            </c:numRef>
          </c:val>
        </c:ser>
        <c:axId val="78705408"/>
        <c:axId val="78706944"/>
      </c:barChart>
      <c:catAx>
        <c:axId val="78705408"/>
        <c:scaling>
          <c:orientation val="minMax"/>
        </c:scaling>
        <c:axPos val="b"/>
        <c:tickLblPos val="nextTo"/>
        <c:crossAx val="78706944"/>
        <c:crosses val="autoZero"/>
        <c:auto val="1"/>
        <c:lblAlgn val="ctr"/>
        <c:lblOffset val="100"/>
      </c:catAx>
      <c:valAx>
        <c:axId val="78706944"/>
        <c:scaling>
          <c:orientation val="minMax"/>
        </c:scaling>
        <c:axPos val="l"/>
        <c:majorGridlines/>
        <c:numFmt formatCode="#,##0" sourceLinked="1"/>
        <c:tickLblPos val="nextTo"/>
        <c:crossAx val="7870540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0.78284080049767235"/>
          <c:y val="0.44545124167171413"/>
          <c:w val="0.2075322452432487"/>
          <c:h val="0.19657866296124737"/>
        </c:manualLayout>
      </c:layout>
    </c:legend>
    <c:plotVisOnly val="1"/>
  </c:chart>
  <c:spPr>
    <a:solidFill>
      <a:srgbClr val="EEECE1">
        <a:lumMod val="90000"/>
      </a:srgbClr>
    </a:solidFill>
    <a:ln>
      <a:solidFill>
        <a:schemeClr val="bg2">
          <a:lumMod val="2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0</xdr:rowOff>
    </xdr:from>
    <xdr:to>
      <xdr:col>10</xdr:col>
      <xdr:colOff>133350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0.13816</cdr:x>
      <cdr:y>0.06553</cdr:y>
    </cdr:from>
    <cdr:to>
      <cdr:x>0.78026</cdr:x>
      <cdr:y>0.17476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0126" y="257175"/>
          <a:ext cx="46482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Franklin Square Elementary/Middle # 95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38100</xdr:rowOff>
    </xdr:from>
    <xdr:to>
      <xdr:col>10</xdr:col>
      <xdr:colOff>514350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0.19171</cdr:x>
      <cdr:y>0.06308</cdr:y>
    </cdr:from>
    <cdr:to>
      <cdr:x>0.74223</cdr:x>
      <cdr:y>0.14252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9700" y="257175"/>
          <a:ext cx="40481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George W. F. McMechen High # 177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57151</xdr:rowOff>
    </xdr:from>
    <xdr:to>
      <xdr:col>6</xdr:col>
      <xdr:colOff>581025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0.25904</cdr:x>
      <cdr:y>0.05215</cdr:y>
    </cdr:from>
    <cdr:to>
      <cdr:x>0.75683</cdr:x>
      <cdr:y>0.14512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7906" y="219074"/>
          <a:ext cx="393540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 baseline="0"/>
            <a:t>Green Street Academy  # 377</a:t>
          </a:r>
          <a:endParaRPr lang="en-US" sz="1800" b="1" u="sng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152400</xdr:rowOff>
    </xdr:from>
    <xdr:to>
      <xdr:col>10</xdr:col>
      <xdr:colOff>209550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0.16554</cdr:x>
      <cdr:y>0.06824</cdr:y>
    </cdr:from>
    <cdr:to>
      <cdr:x>0.78697</cdr:x>
      <cdr:y>0.14588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050" y="276225"/>
          <a:ext cx="436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Hamilton Elementary/Middle #236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133350</xdr:rowOff>
    </xdr:from>
    <xdr:to>
      <xdr:col>9</xdr:col>
      <xdr:colOff>466725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0.24428</cdr:x>
      <cdr:y>0.05656</cdr:y>
    </cdr:from>
    <cdr:to>
      <cdr:x>0.63057</cdr:x>
      <cdr:y>0.14253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3576" y="238125"/>
          <a:ext cx="3057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Independence School # 333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9</xdr:col>
      <xdr:colOff>314325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0.0747</cdr:y>
    </cdr:from>
    <cdr:to>
      <cdr:x>0.74202</cdr:x>
      <cdr:y>0.18795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1625" y="295275"/>
          <a:ext cx="35242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Callaway Elementary #251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0.15469</cdr:x>
      <cdr:y>0.06765</cdr:y>
    </cdr:from>
    <cdr:to>
      <cdr:x>0.7296</cdr:x>
      <cdr:y>0.15645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5" y="304800"/>
          <a:ext cx="44958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Mergenthaler Vo-Technical High # 410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180975</xdr:rowOff>
    </xdr:from>
    <xdr:to>
      <xdr:col>9</xdr:col>
      <xdr:colOff>285750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0.219</cdr:x>
      <cdr:y>0.06874</cdr:y>
    </cdr:from>
    <cdr:to>
      <cdr:x>0.77573</cdr:x>
      <cdr:y>0.15521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50" y="295275"/>
          <a:ext cx="40195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Patterson Park Public Charter School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57150</xdr:rowOff>
    </xdr:from>
    <xdr:to>
      <xdr:col>10</xdr:col>
      <xdr:colOff>342900</xdr:colOff>
      <xdr:row>29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0.14858</cdr:x>
      <cdr:y>0.06039</cdr:y>
    </cdr:from>
    <cdr:to>
      <cdr:x>0.72093</cdr:x>
      <cdr:y>0.14251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5375" y="238125"/>
          <a:ext cx="42195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Thomas Jefferson Elementary</a:t>
          </a:r>
          <a:r>
            <a:rPr lang="en-US" sz="1800" b="1" u="sng" baseline="0"/>
            <a:t> # 232</a:t>
          </a:r>
          <a:endParaRPr lang="en-US" sz="1800" b="1" u="sng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7</xdr:row>
      <xdr:rowOff>76200</xdr:rowOff>
    </xdr:from>
    <xdr:to>
      <xdr:col>9</xdr:col>
      <xdr:colOff>361950</xdr:colOff>
      <xdr:row>27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6</xdr:row>
      <xdr:rowOff>95250</xdr:rowOff>
    </xdr:from>
    <xdr:to>
      <xdr:col>10</xdr:col>
      <xdr:colOff>9525</xdr:colOff>
      <xdr:row>30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0.11486</cdr:x>
      <cdr:y>0.09979</cdr:y>
    </cdr:from>
    <cdr:to>
      <cdr:x>0.69324</cdr:x>
      <cdr:y>0.17197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9624" y="447675"/>
          <a:ext cx="40767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none" baseline="0"/>
            <a:t>     </a:t>
          </a:r>
          <a:r>
            <a:rPr lang="en-US" sz="1800" b="1" u="sng"/>
            <a:t>Calverton Elementary/Middle #75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9524</xdr:rowOff>
    </xdr:from>
    <xdr:to>
      <xdr:col>10</xdr:col>
      <xdr:colOff>361950</xdr:colOff>
      <xdr:row>29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0.09908</cdr:x>
      <cdr:y>0.06546</cdr:y>
    </cdr:from>
    <cdr:to>
      <cdr:x>0.71863</cdr:x>
      <cdr:y>0.13996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375" y="276226"/>
          <a:ext cx="44672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Cross Country Elementary/Middle # 247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</xdr:row>
      <xdr:rowOff>9524</xdr:rowOff>
    </xdr:from>
    <xdr:to>
      <xdr:col>9</xdr:col>
      <xdr:colOff>47625</xdr:colOff>
      <xdr:row>29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0.20368</cdr:x>
      <cdr:y>0.10384</cdr:y>
    </cdr:from>
    <cdr:to>
      <cdr:x>0.78712</cdr:x>
      <cdr:y>0.20993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6375" y="438151"/>
          <a:ext cx="42291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u="sng"/>
            <a:t>Federal Hill Preparotory School # 45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7</xdr:row>
      <xdr:rowOff>95250</xdr:rowOff>
    </xdr:from>
    <xdr:to>
      <xdr:col>10</xdr:col>
      <xdr:colOff>200025</xdr:colOff>
      <xdr:row>28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Normal="100" workbookViewId="0">
      <selection activeCell="K17" sqref="K17"/>
    </sheetView>
  </sheetViews>
  <sheetFormatPr defaultRowHeight="15"/>
  <cols>
    <col min="1" max="1" width="29" customWidth="1"/>
    <col min="3" max="3" width="9.5703125" bestFit="1" customWidth="1"/>
  </cols>
  <sheetData>
    <row r="1" spans="1:10">
      <c r="A1" s="3"/>
      <c r="B1" s="19" t="s">
        <v>15</v>
      </c>
      <c r="C1" s="19"/>
      <c r="D1" s="19"/>
      <c r="E1" s="19"/>
      <c r="F1" s="19"/>
      <c r="G1" s="19"/>
    </row>
    <row r="2" spans="1:10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0" s="1" customFormat="1">
      <c r="A3" s="4" t="s">
        <v>9</v>
      </c>
      <c r="B3" s="5">
        <v>39000</v>
      </c>
      <c r="C3" s="5">
        <v>41300</v>
      </c>
      <c r="D3" s="5">
        <v>42100</v>
      </c>
      <c r="E3" s="5">
        <v>41100</v>
      </c>
      <c r="F3" s="5">
        <v>44100</v>
      </c>
      <c r="G3" s="5">
        <v>41000</v>
      </c>
      <c r="I3" s="8"/>
    </row>
    <row r="4" spans="1:10" s="1" customFormat="1">
      <c r="A4" s="6" t="s">
        <v>7</v>
      </c>
      <c r="B4" s="6">
        <v>43200</v>
      </c>
      <c r="C4" s="6">
        <v>41100</v>
      </c>
      <c r="D4" s="6">
        <v>40500</v>
      </c>
      <c r="E4" s="6">
        <v>46800</v>
      </c>
      <c r="F4" s="6"/>
      <c r="G4" s="6"/>
      <c r="I4" s="8"/>
    </row>
    <row r="5" spans="1:10" s="1" customFormat="1">
      <c r="A5" s="6" t="s">
        <v>28</v>
      </c>
      <c r="B5" s="13">
        <f>(B4-B3)/B3</f>
        <v>0.1076923076923077</v>
      </c>
      <c r="C5" s="13">
        <f>(C4-C3)/C3</f>
        <v>-4.8426150121065378E-3</v>
      </c>
      <c r="D5" s="13">
        <f>(D4-D3)/D3</f>
        <v>-3.800475059382423E-2</v>
      </c>
      <c r="E5" s="13">
        <f>(E4-E3)/E3</f>
        <v>0.13868613138686131</v>
      </c>
      <c r="F5" s="13"/>
      <c r="G5" s="13"/>
      <c r="I5" s="9"/>
      <c r="J5" s="13"/>
    </row>
    <row r="6" spans="1:10" s="1" customFormat="1">
      <c r="A6" s="6" t="s">
        <v>29</v>
      </c>
      <c r="B6" s="13"/>
      <c r="C6" s="13">
        <f>(SUM(B4:C4)-SUM(B3:C3))/SUM(B3:C3)</f>
        <v>4.9813200498132003E-2</v>
      </c>
      <c r="D6" s="13">
        <f>(SUM(B4:D4)-SUM(B3:D3))/SUM(B3:D3)</f>
        <v>1.9607843137254902E-2</v>
      </c>
      <c r="E6" s="13">
        <f>(SUM(B4:E4)-SUM(B3:E3))/SUM(B3:E3)</f>
        <v>4.9541284403669728E-2</v>
      </c>
      <c r="F6" s="13"/>
      <c r="G6" s="13"/>
    </row>
  </sheetData>
  <mergeCells count="1">
    <mergeCell ref="B1:G1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J6" sqref="J6"/>
    </sheetView>
  </sheetViews>
  <sheetFormatPr defaultRowHeight="15"/>
  <cols>
    <col min="1" max="1" width="40" customWidth="1"/>
    <col min="3" max="3" width="10.5703125" bestFit="1" customWidth="1"/>
  </cols>
  <sheetData>
    <row r="1" spans="1:9">
      <c r="B1" s="20" t="s">
        <v>18</v>
      </c>
      <c r="C1" s="20"/>
      <c r="D1" s="20"/>
      <c r="E1" s="20"/>
      <c r="F1" s="20"/>
      <c r="G1" s="20"/>
    </row>
    <row r="2" spans="1:9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>
      <c r="A3" s="4" t="s">
        <v>9</v>
      </c>
      <c r="B3" s="5">
        <v>288000</v>
      </c>
      <c r="C3" s="5">
        <v>326400</v>
      </c>
      <c r="D3" s="5">
        <v>365200</v>
      </c>
      <c r="E3" s="5">
        <v>354400</v>
      </c>
      <c r="F3" s="5">
        <v>323200</v>
      </c>
      <c r="G3" s="5">
        <v>306000</v>
      </c>
      <c r="I3" s="8"/>
    </row>
    <row r="4" spans="1:9">
      <c r="A4" s="6" t="s">
        <v>7</v>
      </c>
      <c r="B4" s="6">
        <v>307200</v>
      </c>
      <c r="C4" s="6">
        <v>348000</v>
      </c>
      <c r="D4" s="6">
        <v>338400</v>
      </c>
      <c r="E4" s="6"/>
      <c r="F4" s="6"/>
      <c r="G4" s="6"/>
      <c r="I4" s="8"/>
    </row>
    <row r="5" spans="1:9">
      <c r="A5" s="6" t="s">
        <v>28</v>
      </c>
      <c r="B5" s="13">
        <f>(B4-B3)/B3</f>
        <v>6.6666666666666666E-2</v>
      </c>
      <c r="C5" s="13">
        <f>(C4-C3)/C3</f>
        <v>6.6176470588235295E-2</v>
      </c>
      <c r="D5" s="13">
        <f>(D4-D3)/D3</f>
        <v>-7.3384446878422785E-2</v>
      </c>
      <c r="E5" s="13"/>
      <c r="F5" s="13"/>
      <c r="G5" s="13"/>
      <c r="I5" s="9"/>
    </row>
    <row r="6" spans="1:9">
      <c r="A6" s="6" t="s">
        <v>29</v>
      </c>
      <c r="B6" s="13"/>
      <c r="C6" s="13">
        <f>(SUM(B4:C4)-SUM(B3:C3))/SUM(B3:C3)</f>
        <v>6.640625E-2</v>
      </c>
      <c r="D6" s="13">
        <f>(SUM(B4:D4)-SUM(B3:D3))/SUM(B3:D3)</f>
        <v>1.4291547570436913E-2</v>
      </c>
      <c r="E6" s="13"/>
      <c r="F6" s="13"/>
      <c r="G6" s="13"/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L6" sqref="L6"/>
    </sheetView>
  </sheetViews>
  <sheetFormatPr defaultRowHeight="15"/>
  <cols>
    <col min="1" max="1" width="32.7109375" customWidth="1"/>
    <col min="3" max="3" width="9.5703125" bestFit="1" customWidth="1"/>
  </cols>
  <sheetData>
    <row r="1" spans="1:9">
      <c r="B1" s="23" t="s">
        <v>26</v>
      </c>
      <c r="C1" s="23"/>
      <c r="D1" s="23"/>
      <c r="E1" s="23"/>
      <c r="F1" s="23"/>
      <c r="G1" s="23"/>
    </row>
    <row r="2" spans="1:9">
      <c r="A2" s="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9">
      <c r="A3" s="4" t="s">
        <v>25</v>
      </c>
      <c r="B3" s="6">
        <v>34100</v>
      </c>
      <c r="C3" s="6">
        <v>36200</v>
      </c>
      <c r="D3" s="6">
        <v>43100</v>
      </c>
      <c r="E3" s="6">
        <v>43600</v>
      </c>
      <c r="F3" s="6">
        <v>45500</v>
      </c>
      <c r="G3" s="6">
        <v>30500</v>
      </c>
      <c r="I3" s="8"/>
    </row>
    <row r="4" spans="1:9">
      <c r="A4" s="6" t="s">
        <v>7</v>
      </c>
      <c r="B4" s="6">
        <v>41300</v>
      </c>
      <c r="C4" s="6">
        <v>50100</v>
      </c>
      <c r="D4" s="6">
        <v>56700</v>
      </c>
      <c r="E4" s="6"/>
      <c r="F4" s="6"/>
      <c r="G4" s="6"/>
      <c r="I4" s="8"/>
    </row>
    <row r="5" spans="1:9">
      <c r="A5" s="6" t="s">
        <v>28</v>
      </c>
      <c r="B5" s="13">
        <f>(B4-B3)/B3</f>
        <v>0.21114369501466276</v>
      </c>
      <c r="C5" s="13">
        <f>(C4-C3)/C3</f>
        <v>0.38397790055248621</v>
      </c>
      <c r="D5" s="13">
        <f>(D4-D3)/D3</f>
        <v>0.31554524361948955</v>
      </c>
      <c r="E5" s="13"/>
      <c r="F5" s="13"/>
      <c r="G5" s="13"/>
      <c r="I5" s="9"/>
    </row>
    <row r="6" spans="1:9">
      <c r="A6" s="6" t="s">
        <v>29</v>
      </c>
      <c r="B6" s="13"/>
      <c r="C6" s="13">
        <f>(SUM(B4:C4)-SUM(B3:C3))/SUM(B3:C3)</f>
        <v>0.30014224751066854</v>
      </c>
      <c r="D6" s="13">
        <f>(SUM(B4:D4)-SUM(B3:D3))/SUM(B3:D3)</f>
        <v>0.30599647266313934</v>
      </c>
      <c r="E6" s="13"/>
      <c r="F6" s="13"/>
      <c r="G6" s="13"/>
    </row>
  </sheetData>
  <mergeCells count="1">
    <mergeCell ref="B1:G1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M15" sqref="M15"/>
    </sheetView>
  </sheetViews>
  <sheetFormatPr defaultRowHeight="15"/>
  <cols>
    <col min="1" max="1" width="23.140625" customWidth="1"/>
    <col min="3" max="3" width="10.5703125" bestFit="1" customWidth="1"/>
  </cols>
  <sheetData>
    <row r="1" spans="1:9">
      <c r="A1" s="3"/>
      <c r="B1" s="19" t="s">
        <v>12</v>
      </c>
      <c r="C1" s="19"/>
      <c r="D1" s="19"/>
      <c r="E1" s="19"/>
      <c r="F1" s="19"/>
      <c r="G1" s="19"/>
    </row>
    <row r="2" spans="1:9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 s="1" customFormat="1">
      <c r="A3" s="7" t="s">
        <v>9</v>
      </c>
      <c r="B3" s="5">
        <v>52150</v>
      </c>
      <c r="C3" s="5">
        <v>58033.333333333336</v>
      </c>
      <c r="D3" s="5">
        <v>76900</v>
      </c>
      <c r="E3" s="5">
        <v>65000</v>
      </c>
      <c r="F3" s="5">
        <v>54583.333333333336</v>
      </c>
      <c r="G3" s="5">
        <v>48783.333333333336</v>
      </c>
      <c r="I3" s="8"/>
    </row>
    <row r="4" spans="1:9" s="1" customFormat="1">
      <c r="A4" s="3" t="s">
        <v>7</v>
      </c>
      <c r="B4" s="6">
        <v>53855</v>
      </c>
      <c r="C4" s="6">
        <v>65438</v>
      </c>
      <c r="D4" s="6">
        <v>74656</v>
      </c>
      <c r="E4" s="6">
        <v>70638</v>
      </c>
      <c r="F4" s="6"/>
      <c r="G4" s="6"/>
      <c r="I4" s="8"/>
    </row>
    <row r="5" spans="1:9" s="1" customFormat="1">
      <c r="A5" s="3" t="s">
        <v>28</v>
      </c>
      <c r="B5" s="13">
        <f>(B4-B3)/B3</f>
        <v>3.2694151486097792E-2</v>
      </c>
      <c r="C5" s="13">
        <f>(C4-C3)/C3</f>
        <v>0.12759333716255022</v>
      </c>
      <c r="D5" s="13">
        <f>(D4-D3)/D3</f>
        <v>-2.9180754226267879E-2</v>
      </c>
      <c r="E5" s="13">
        <f>(E4-E3)/E3</f>
        <v>8.6738461538461542E-2</v>
      </c>
      <c r="F5" s="13"/>
      <c r="G5" s="13"/>
      <c r="I5" s="9"/>
    </row>
    <row r="6" spans="1:9" s="1" customFormat="1">
      <c r="A6" s="3" t="s">
        <v>29</v>
      </c>
      <c r="B6" s="13"/>
      <c r="C6" s="13">
        <f>(SUM(B4:C4)-SUM(B3:C3))/SUM(B3:C3)</f>
        <v>8.2677355921948179E-2</v>
      </c>
      <c r="D6" s="13">
        <f>(SUM(B4:D4)-SUM(B3:D3))/SUM(B3:D3)</f>
        <v>3.66984409799554E-2</v>
      </c>
      <c r="E6" s="13">
        <f>(SUM(B4:E4)-SUM(B3:E3))/SUM(B3:E3)</f>
        <v>4.9601322314049547E-2</v>
      </c>
      <c r="F6" s="13"/>
      <c r="G6" s="13"/>
    </row>
  </sheetData>
  <mergeCells count="1">
    <mergeCell ref="B1:G1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M10" sqref="M10"/>
    </sheetView>
  </sheetViews>
  <sheetFormatPr defaultRowHeight="15"/>
  <cols>
    <col min="1" max="1" width="25.7109375" customWidth="1"/>
    <col min="3" max="3" width="9.7109375" bestFit="1" customWidth="1"/>
  </cols>
  <sheetData>
    <row r="1" spans="1:11">
      <c r="A1" s="3"/>
      <c r="B1" s="19" t="s">
        <v>6</v>
      </c>
      <c r="C1" s="21"/>
      <c r="D1" s="21"/>
      <c r="E1" s="21"/>
      <c r="F1" s="21"/>
      <c r="G1" s="21"/>
    </row>
    <row r="2" spans="1:11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1" s="1" customFormat="1">
      <c r="A3" s="7" t="s">
        <v>9</v>
      </c>
      <c r="B3" s="5">
        <v>25500</v>
      </c>
      <c r="C3" s="5">
        <v>29166.666666666668</v>
      </c>
      <c r="D3" s="5">
        <v>43066.666666666664</v>
      </c>
      <c r="E3" s="5">
        <v>40733.333333333336</v>
      </c>
      <c r="F3" s="5">
        <v>33200</v>
      </c>
      <c r="G3" s="5">
        <v>35133.333333333336</v>
      </c>
      <c r="I3" s="8"/>
    </row>
    <row r="4" spans="1:11">
      <c r="A4" s="3" t="s">
        <v>7</v>
      </c>
      <c r="B4" s="5">
        <v>20800</v>
      </c>
      <c r="C4" s="5">
        <v>32500</v>
      </c>
      <c r="D4" s="5">
        <v>41700</v>
      </c>
      <c r="E4" s="5">
        <v>44000</v>
      </c>
      <c r="F4" s="5"/>
      <c r="G4" s="5"/>
      <c r="I4" s="8"/>
      <c r="K4" s="1"/>
    </row>
    <row r="5" spans="1:11">
      <c r="A5" s="3" t="s">
        <v>28</v>
      </c>
      <c r="B5" s="14">
        <f>(B4-B3)/B3</f>
        <v>-0.18431372549019609</v>
      </c>
      <c r="C5" s="14">
        <f>(C4-C3)/C3</f>
        <v>0.11428571428571424</v>
      </c>
      <c r="D5" s="13">
        <f>(D4-D3)/D3</f>
        <v>-3.1733746130030903E-2</v>
      </c>
      <c r="E5" s="13">
        <f>(E4-E3)/E3</f>
        <v>8.0196399345335456E-2</v>
      </c>
      <c r="F5" s="14"/>
      <c r="G5" s="14"/>
      <c r="I5" s="10"/>
    </row>
    <row r="6" spans="1:11">
      <c r="A6" s="3" t="s">
        <v>29</v>
      </c>
      <c r="B6" s="14"/>
      <c r="C6" s="14">
        <f>(SUM(B4:C4)-SUM(B3:C3))/SUM(B3:C3)</f>
        <v>-2.5000000000000088E-2</v>
      </c>
      <c r="D6" s="13">
        <f>(SUM(B4:D4)-SUM(B3:D3))/SUM(B3:D3)</f>
        <v>-2.7967257844474857E-2</v>
      </c>
      <c r="E6" s="13">
        <f>(SUM(B4:E4)-SUM(B3:E3))/SUM(B3:E3)</f>
        <v>3.8517091959555647E-3</v>
      </c>
      <c r="F6" s="14"/>
      <c r="G6" s="14"/>
    </row>
    <row r="10" spans="1:11">
      <c r="C10" s="2"/>
      <c r="D10" s="2"/>
      <c r="E10" s="2"/>
      <c r="F10" s="2"/>
      <c r="G10" s="2"/>
    </row>
  </sheetData>
  <mergeCells count="1">
    <mergeCell ref="B1:G1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L11" sqref="L11"/>
    </sheetView>
  </sheetViews>
  <sheetFormatPr defaultRowHeight="15"/>
  <cols>
    <col min="1" max="1" width="29" customWidth="1"/>
    <col min="3" max="3" width="10.5703125" bestFit="1" customWidth="1"/>
    <col min="10" max="10" width="7.28515625" customWidth="1"/>
  </cols>
  <sheetData>
    <row r="1" spans="1:11">
      <c r="A1" s="3"/>
      <c r="B1" s="19" t="s">
        <v>8</v>
      </c>
      <c r="C1" s="19"/>
      <c r="D1" s="19"/>
      <c r="E1" s="19"/>
      <c r="F1" s="19"/>
      <c r="G1" s="19"/>
    </row>
    <row r="2" spans="1:11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1" s="1" customFormat="1">
      <c r="A3" s="7" t="s">
        <v>9</v>
      </c>
      <c r="B3" s="5">
        <v>79920</v>
      </c>
      <c r="C3" s="5">
        <v>86160</v>
      </c>
      <c r="D3" s="5">
        <v>98880</v>
      </c>
      <c r="E3" s="5">
        <v>96480</v>
      </c>
      <c r="F3" s="5">
        <v>88560</v>
      </c>
      <c r="G3" s="5">
        <v>80640</v>
      </c>
      <c r="I3" s="8"/>
    </row>
    <row r="4" spans="1:11" s="1" customFormat="1">
      <c r="A4" s="3" t="s">
        <v>7</v>
      </c>
      <c r="B4" s="6">
        <v>79200</v>
      </c>
      <c r="C4" s="6">
        <v>87840</v>
      </c>
      <c r="D4" s="6">
        <v>95040</v>
      </c>
      <c r="E4" s="6">
        <v>84240</v>
      </c>
      <c r="F4" s="6"/>
      <c r="G4" s="6"/>
      <c r="I4" s="8"/>
    </row>
    <row r="5" spans="1:11" s="1" customFormat="1">
      <c r="A5" s="3" t="s">
        <v>28</v>
      </c>
      <c r="B5" s="13">
        <f>(B4-B3)/B3</f>
        <v>-9.0090090090090089E-3</v>
      </c>
      <c r="C5" s="13">
        <f>(C4-C3)/C3</f>
        <v>1.9498607242339833E-2</v>
      </c>
      <c r="D5" s="13">
        <f>(D4-D3)/D3</f>
        <v>-3.8834951456310676E-2</v>
      </c>
      <c r="E5" s="13">
        <f>(E4-E3)/E3</f>
        <v>-0.12686567164179105</v>
      </c>
      <c r="F5" s="13"/>
      <c r="G5" s="13"/>
      <c r="I5" s="9"/>
      <c r="K5" s="13"/>
    </row>
    <row r="6" spans="1:11" s="1" customFormat="1">
      <c r="A6" s="3" t="s">
        <v>29</v>
      </c>
      <c r="B6" s="13"/>
      <c r="C6" s="13">
        <f>(SUM(B4:C4)-SUM(B3:C3))/SUM(B3:C3)</f>
        <v>5.7803468208092483E-3</v>
      </c>
      <c r="D6" s="13">
        <f>(SUM(B4:D4)-SUM(B3:D3))/SUM(B3:D3)</f>
        <v>-1.0869565217391304E-2</v>
      </c>
      <c r="E6" s="13">
        <f>(SUM(B4:E4)-SUM(B3:E3))/SUM(B3:E3)</f>
        <v>-4.1832669322709161E-2</v>
      </c>
      <c r="F6" s="13"/>
      <c r="G6" s="13"/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L6" sqref="L6"/>
    </sheetView>
  </sheetViews>
  <sheetFormatPr defaultRowHeight="15"/>
  <cols>
    <col min="1" max="1" width="26.7109375" customWidth="1"/>
    <col min="3" max="3" width="9.5703125" bestFit="1" customWidth="1"/>
  </cols>
  <sheetData>
    <row r="1" spans="1:9">
      <c r="A1" s="3"/>
      <c r="B1" s="19" t="s">
        <v>14</v>
      </c>
      <c r="C1" s="19"/>
      <c r="D1" s="19"/>
      <c r="E1" s="19"/>
      <c r="F1" s="19"/>
      <c r="G1" s="19"/>
    </row>
    <row r="2" spans="1:9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 s="1" customFormat="1">
      <c r="A3" s="4" t="s">
        <v>9</v>
      </c>
      <c r="B3" s="5">
        <v>43500</v>
      </c>
      <c r="C3" s="5">
        <v>46233.333333333336</v>
      </c>
      <c r="D3" s="5">
        <v>46433.333333333336</v>
      </c>
      <c r="E3" s="5">
        <v>50366.666666666664</v>
      </c>
      <c r="F3" s="5">
        <v>49433.333333333336</v>
      </c>
      <c r="G3" s="5">
        <v>40866.666666666664</v>
      </c>
      <c r="I3" s="8"/>
    </row>
    <row r="4" spans="1:9" s="1" customFormat="1">
      <c r="A4" s="6" t="s">
        <v>7</v>
      </c>
      <c r="B4" s="6">
        <v>37000</v>
      </c>
      <c r="C4" s="6">
        <v>45400</v>
      </c>
      <c r="D4" s="6">
        <v>43600</v>
      </c>
      <c r="E4" s="6">
        <v>45400</v>
      </c>
      <c r="F4" s="6"/>
      <c r="G4" s="6"/>
      <c r="I4" s="8"/>
    </row>
    <row r="5" spans="1:9" s="1" customFormat="1">
      <c r="A5" s="6" t="s">
        <v>28</v>
      </c>
      <c r="B5" s="13">
        <f>(B4-B3)/B3</f>
        <v>-0.14942528735632185</v>
      </c>
      <c r="C5" s="13">
        <f>(C4-C3)/C3</f>
        <v>-1.8024513338139921E-2</v>
      </c>
      <c r="D5" s="13">
        <f>(D4-D3)/D3</f>
        <v>-6.1019382627422875E-2</v>
      </c>
      <c r="E5" s="13">
        <f>(E4-E3)/E3</f>
        <v>-9.8610191925876861E-2</v>
      </c>
      <c r="F5" s="13"/>
      <c r="G5" s="13"/>
      <c r="I5" s="9"/>
    </row>
    <row r="6" spans="1:9" s="1" customFormat="1">
      <c r="A6" s="6" t="s">
        <v>29</v>
      </c>
      <c r="B6" s="13"/>
      <c r="C6" s="13">
        <f>(SUM(B4:C4)-SUM(B3:C3))/SUM(B3:C3)</f>
        <v>-8.1723625557206636E-2</v>
      </c>
      <c r="D6" s="13">
        <f>(SUM(B4:D4)-SUM(B3:D3))/SUM(B3:D3)</f>
        <v>-7.4663402692778588E-2</v>
      </c>
      <c r="E6" s="13">
        <f>(SUM(B4:E4)-SUM(B3:E3))/SUM(B3:E3)</f>
        <v>-8.1129378127233781E-2</v>
      </c>
      <c r="F6" s="13"/>
      <c r="G6" s="13"/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30" sqref="G30"/>
    </sheetView>
  </sheetViews>
  <sheetFormatPr defaultRowHeight="15"/>
  <cols>
    <col min="1" max="1" width="34.85546875" customWidth="1"/>
    <col min="3" max="3" width="10.5703125" bestFit="1" customWidth="1"/>
  </cols>
  <sheetData>
    <row r="1" spans="1:10">
      <c r="B1" s="20" t="s">
        <v>16</v>
      </c>
      <c r="C1" s="20"/>
      <c r="D1" s="20"/>
      <c r="E1" s="20"/>
      <c r="F1" s="20"/>
      <c r="G1" s="20"/>
    </row>
    <row r="2" spans="1:10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0">
      <c r="A3" s="4" t="s">
        <v>9</v>
      </c>
      <c r="B3" s="5">
        <v>78266.666666666672</v>
      </c>
      <c r="C3" s="5">
        <v>93966.666666666672</v>
      </c>
      <c r="D3" s="5">
        <v>75600</v>
      </c>
      <c r="E3" s="5">
        <v>82566.666666666672</v>
      </c>
      <c r="F3" s="5">
        <v>85866.666666666672</v>
      </c>
      <c r="G3" s="5">
        <v>83633.333333333328</v>
      </c>
      <c r="I3" s="8"/>
      <c r="J3" s="1"/>
    </row>
    <row r="4" spans="1:10">
      <c r="A4" s="6" t="s">
        <v>7</v>
      </c>
      <c r="B4" s="6">
        <v>77500</v>
      </c>
      <c r="C4" s="6">
        <v>67200</v>
      </c>
      <c r="D4" s="6">
        <v>70000</v>
      </c>
      <c r="E4" s="6"/>
      <c r="F4" s="6"/>
      <c r="G4" s="6"/>
      <c r="I4" s="8"/>
      <c r="J4" s="1"/>
    </row>
    <row r="5" spans="1:10">
      <c r="A5" s="6" t="s">
        <v>28</v>
      </c>
      <c r="B5" s="13">
        <f>(B4-B3)/B3</f>
        <v>-9.7955706984668416E-3</v>
      </c>
      <c r="C5" s="13">
        <f>(C4-C3)/C3</f>
        <v>-0.28485278467541686</v>
      </c>
      <c r="D5" s="13">
        <f>(D4-D3)/D3</f>
        <v>-7.407407407407407E-2</v>
      </c>
      <c r="E5" s="13"/>
      <c r="F5" s="13"/>
      <c r="G5" s="13"/>
      <c r="I5" s="9"/>
      <c r="J5" s="13"/>
    </row>
    <row r="6" spans="1:10">
      <c r="A6" s="6" t="s">
        <v>29</v>
      </c>
      <c r="B6" s="13"/>
      <c r="C6" s="13">
        <f>(SUM(B4:C4)-SUM(B3:C3))/SUM(B3:C3)</f>
        <v>-0.15986065415134512</v>
      </c>
      <c r="D6" s="13">
        <f>(SUM(B4:D4)-SUM(B3:D3))/SUM(B3:D3)</f>
        <v>-0.13369199731002021</v>
      </c>
      <c r="E6" s="13"/>
      <c r="F6" s="13"/>
      <c r="G6" s="13"/>
    </row>
  </sheetData>
  <mergeCells count="1">
    <mergeCell ref="B1:G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K12" sqref="K12"/>
    </sheetView>
  </sheetViews>
  <sheetFormatPr defaultRowHeight="15"/>
  <cols>
    <col min="1" max="1" width="26.42578125" customWidth="1"/>
    <col min="3" max="3" width="9.5703125" bestFit="1" customWidth="1"/>
  </cols>
  <sheetData>
    <row r="1" spans="1:9">
      <c r="A1" s="3"/>
      <c r="B1" s="19" t="s">
        <v>10</v>
      </c>
      <c r="C1" s="19"/>
      <c r="D1" s="19"/>
      <c r="E1" s="19"/>
      <c r="F1" s="19"/>
      <c r="G1" s="19"/>
    </row>
    <row r="2" spans="1:9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 s="1" customFormat="1">
      <c r="A3" s="7" t="s">
        <v>9</v>
      </c>
      <c r="B3" s="5">
        <v>29613.333333333332</v>
      </c>
      <c r="C3" s="5">
        <v>30786.666666666668</v>
      </c>
      <c r="D3" s="5">
        <v>34640</v>
      </c>
      <c r="E3" s="5">
        <v>41553.333333333336</v>
      </c>
      <c r="F3" s="5">
        <v>43006.666666666664</v>
      </c>
      <c r="G3" s="5">
        <v>45373.333333333336</v>
      </c>
      <c r="I3" s="8"/>
    </row>
    <row r="4" spans="1:9" s="1" customFormat="1">
      <c r="A4" s="3" t="s">
        <v>7</v>
      </c>
      <c r="B4" s="6">
        <v>32500</v>
      </c>
      <c r="C4" s="6">
        <v>35400</v>
      </c>
      <c r="D4" s="6">
        <v>44400</v>
      </c>
      <c r="E4" s="6">
        <v>39700</v>
      </c>
      <c r="F4" s="6"/>
      <c r="G4" s="6"/>
      <c r="I4" s="8"/>
    </row>
    <row r="5" spans="1:9" s="1" customFormat="1">
      <c r="A5" s="3" t="s">
        <v>28</v>
      </c>
      <c r="B5" s="13">
        <f>(B4-B3)/B3</f>
        <v>9.7478613237280548E-2</v>
      </c>
      <c r="C5" s="13">
        <f>(C4-C3)/C3</f>
        <v>0.14984841922910347</v>
      </c>
      <c r="D5" s="13">
        <f>(D4-D3)/D3</f>
        <v>0.28175519630484991</v>
      </c>
      <c r="E5" s="13">
        <f>(E4-E3)/E3</f>
        <v>-4.4601315578373234E-2</v>
      </c>
      <c r="F5" s="13"/>
      <c r="G5" s="13"/>
      <c r="I5" s="9"/>
    </row>
    <row r="6" spans="1:9" s="1" customFormat="1">
      <c r="A6" s="3" t="s">
        <v>29</v>
      </c>
      <c r="B6" s="13"/>
      <c r="C6" s="13">
        <f>(SUM(B4:C4)-SUM(B3:C3))/SUM(B3:C3)</f>
        <v>0.12417218543046357</v>
      </c>
      <c r="D6" s="13">
        <f>(SUM(B4:D4)-SUM(B3:D3))/SUM(B3:D3)</f>
        <v>0.18160774410774411</v>
      </c>
      <c r="E6" s="13">
        <f>(SUM(B4:E4)-SUM(B3:E3))/SUM(B3:E3)</f>
        <v>0.11279222997706079</v>
      </c>
      <c r="F6" s="13"/>
      <c r="G6" s="13"/>
    </row>
    <row r="7" spans="1:9">
      <c r="A7" s="1"/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M11" sqref="M11"/>
    </sheetView>
  </sheetViews>
  <sheetFormatPr defaultRowHeight="15"/>
  <cols>
    <col min="1" max="1" width="22.7109375" customWidth="1"/>
    <col min="3" max="3" width="10.5703125" bestFit="1" customWidth="1"/>
  </cols>
  <sheetData>
    <row r="1" spans="1:12">
      <c r="A1" s="3"/>
      <c r="B1" s="19" t="s">
        <v>11</v>
      </c>
      <c r="C1" s="21"/>
      <c r="D1" s="21"/>
      <c r="E1" s="21"/>
      <c r="F1" s="21"/>
      <c r="G1" s="21"/>
    </row>
    <row r="2" spans="1:12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2" s="1" customFormat="1">
      <c r="A3" s="4" t="s">
        <v>9</v>
      </c>
      <c r="B3" s="5">
        <v>106300</v>
      </c>
      <c r="C3" s="5">
        <v>87400</v>
      </c>
      <c r="D3" s="5">
        <v>86700</v>
      </c>
      <c r="E3" s="5">
        <v>81700</v>
      </c>
      <c r="F3" s="5">
        <v>89000</v>
      </c>
      <c r="G3" s="5">
        <v>88900</v>
      </c>
      <c r="I3" s="8"/>
    </row>
    <row r="4" spans="1:12" s="1" customFormat="1">
      <c r="A4" s="6" t="s">
        <v>7</v>
      </c>
      <c r="B4" s="6">
        <v>93600</v>
      </c>
      <c r="C4" s="6">
        <v>85200</v>
      </c>
      <c r="D4" s="6">
        <v>78900</v>
      </c>
      <c r="E4" s="6">
        <v>85200</v>
      </c>
      <c r="F4" s="6"/>
      <c r="G4" s="6"/>
      <c r="I4" s="8"/>
    </row>
    <row r="5" spans="1:12" s="1" customFormat="1">
      <c r="A5" s="6" t="s">
        <v>28</v>
      </c>
      <c r="B5" s="13">
        <f>(B4-B3)/B3</f>
        <v>-0.11947318908748825</v>
      </c>
      <c r="C5" s="13">
        <f>(C4-C3)/C3</f>
        <v>-2.5171624713958809E-2</v>
      </c>
      <c r="D5" s="13">
        <f>(D4-D3)/D3</f>
        <v>-8.9965397923875437E-2</v>
      </c>
      <c r="E5" s="13">
        <f>(E4-E3)/E3</f>
        <v>4.2839657282741736E-2</v>
      </c>
      <c r="F5" s="13"/>
      <c r="G5" s="13"/>
      <c r="I5" s="9"/>
      <c r="L5" s="13"/>
    </row>
    <row r="6" spans="1:12" s="1" customFormat="1">
      <c r="A6" s="6" t="s">
        <v>29</v>
      </c>
      <c r="B6" s="13"/>
      <c r="C6" s="13">
        <f>(SUM(B4:C4)-SUM(B3:C3))/SUM(B3:C3)</f>
        <v>-7.6923076923076927E-2</v>
      </c>
      <c r="D6" s="13">
        <f>(SUM(B4:D4)-SUM(B3:D3))/SUM(B3:D3)</f>
        <v>-8.0955777460770331E-2</v>
      </c>
      <c r="E6" s="13">
        <f>(SUM(B4:E4)-SUM(B3:E3))/SUM(B3:E3)</f>
        <v>-5.3024026512013253E-2</v>
      </c>
      <c r="F6" s="13"/>
      <c r="G6" s="13"/>
    </row>
  </sheetData>
  <mergeCells count="1">
    <mergeCell ref="B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Normal="100" workbookViewId="0">
      <selection activeCell="J14" sqref="J14"/>
    </sheetView>
  </sheetViews>
  <sheetFormatPr defaultRowHeight="15"/>
  <cols>
    <col min="1" max="1" width="66.85546875" customWidth="1"/>
    <col min="3" max="3" width="10.7109375" bestFit="1" customWidth="1"/>
  </cols>
  <sheetData>
    <row r="1" spans="1:9">
      <c r="A1" t="s">
        <v>20</v>
      </c>
      <c r="B1" s="20" t="s">
        <v>17</v>
      </c>
      <c r="C1" s="20"/>
      <c r="D1" s="20"/>
      <c r="E1" s="20"/>
      <c r="F1" s="20"/>
      <c r="G1" s="20"/>
    </row>
    <row r="2" spans="1:9">
      <c r="A2" s="3" t="s">
        <v>27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>
      <c r="A3" s="4" t="s">
        <v>22</v>
      </c>
      <c r="B3" s="15">
        <v>72966.666666666672</v>
      </c>
      <c r="C3" s="15">
        <v>73633.333333333328</v>
      </c>
      <c r="D3" s="15">
        <v>84400</v>
      </c>
      <c r="E3" s="15">
        <v>79965</v>
      </c>
      <c r="F3" s="15">
        <v>80798.333333333328</v>
      </c>
      <c r="G3" s="15">
        <v>66565</v>
      </c>
      <c r="I3" s="8"/>
    </row>
    <row r="4" spans="1:9">
      <c r="A4" s="6" t="s">
        <v>23</v>
      </c>
      <c r="B4" s="15">
        <v>74395</v>
      </c>
      <c r="C4" s="15">
        <v>80595</v>
      </c>
      <c r="D4" s="15">
        <v>85595</v>
      </c>
      <c r="E4" s="15">
        <v>82195</v>
      </c>
      <c r="F4" s="15"/>
      <c r="G4" s="15"/>
      <c r="I4" s="8"/>
    </row>
    <row r="5" spans="1:9">
      <c r="A5" s="17" t="s">
        <v>21</v>
      </c>
      <c r="B5" s="18">
        <f>B3*70/100</f>
        <v>51076.666666666672</v>
      </c>
      <c r="C5" s="18">
        <f>C3*70/100</f>
        <v>51543.333333333328</v>
      </c>
      <c r="D5" s="18">
        <f t="shared" ref="D5:G5" si="0">D3*70/100</f>
        <v>59080</v>
      </c>
      <c r="E5" s="18">
        <f t="shared" si="0"/>
        <v>55975.5</v>
      </c>
      <c r="F5" s="18">
        <f t="shared" si="0"/>
        <v>56558.833333333328</v>
      </c>
      <c r="G5" s="18">
        <f t="shared" si="0"/>
        <v>46595.5</v>
      </c>
      <c r="I5" s="8"/>
    </row>
    <row r="6" spans="1:9">
      <c r="A6" s="17" t="s">
        <v>24</v>
      </c>
      <c r="B6" s="17">
        <f t="shared" ref="B6:G6" si="1">B4*70/100</f>
        <v>52076.5</v>
      </c>
      <c r="C6" s="17">
        <f t="shared" si="1"/>
        <v>56416.5</v>
      </c>
      <c r="D6" s="17">
        <f t="shared" si="1"/>
        <v>59916.5</v>
      </c>
      <c r="E6" s="17">
        <f t="shared" si="1"/>
        <v>57536.5</v>
      </c>
      <c r="F6" s="17">
        <f t="shared" si="1"/>
        <v>0</v>
      </c>
      <c r="G6" s="17">
        <f t="shared" si="1"/>
        <v>0</v>
      </c>
      <c r="I6" s="8"/>
    </row>
    <row r="7" spans="1:9">
      <c r="A7" s="6" t="s">
        <v>28</v>
      </c>
      <c r="B7" s="16">
        <f>(B6-B5)/B5</f>
        <v>1.9575148469620735E-2</v>
      </c>
      <c r="C7" s="16">
        <f>(C6-C5)/C5</f>
        <v>9.4545043005885121E-2</v>
      </c>
      <c r="D7" s="13">
        <f>(D6-D5)/D5</f>
        <v>1.4158767772511849E-2</v>
      </c>
      <c r="E7" s="13">
        <f>(E6-E5)/E5</f>
        <v>2.7887200650284501E-2</v>
      </c>
      <c r="F7" s="16"/>
      <c r="G7" s="16"/>
      <c r="I7" s="13"/>
    </row>
    <row r="8" spans="1:9">
      <c r="A8" s="4" t="s">
        <v>29</v>
      </c>
      <c r="B8" s="6"/>
      <c r="C8" s="13">
        <f>(SUM(B6:C6)-SUM(B5:C5))/SUM(B5:C5)</f>
        <v>5.7230559345156889E-2</v>
      </c>
      <c r="D8" s="13">
        <f>(SUM(B6:D6)-SUM(B5:D5))/SUM(B5:D5)</f>
        <v>4.1493506493506492E-2</v>
      </c>
      <c r="E8" s="13">
        <f>(SUM(B6:E6)-SUM(B5:E5))/SUM(B5:E5)</f>
        <v>3.7994629620696864E-2</v>
      </c>
      <c r="F8" s="13"/>
      <c r="G8" s="13"/>
    </row>
  </sheetData>
  <mergeCells count="1">
    <mergeCell ref="B1:G1"/>
  </mergeCells>
  <pageMargins left="0.7" right="0.7" top="0.75" bottom="0.75" header="0.3" footer="0.3"/>
  <pageSetup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5" sqref="D5"/>
    </sheetView>
  </sheetViews>
  <sheetFormatPr defaultRowHeight="15"/>
  <cols>
    <col min="1" max="1" width="23" customWidth="1"/>
    <col min="3" max="3" width="10.5703125" bestFit="1" customWidth="1"/>
  </cols>
  <sheetData>
    <row r="1" spans="1:13">
      <c r="A1" s="3"/>
      <c r="B1" s="19" t="s">
        <v>13</v>
      </c>
      <c r="C1" s="19"/>
      <c r="D1" s="19"/>
      <c r="E1" s="19"/>
      <c r="F1" s="19"/>
      <c r="G1" s="19"/>
    </row>
    <row r="2" spans="1:13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13" s="1" customFormat="1">
      <c r="A3" s="4" t="s">
        <v>9</v>
      </c>
      <c r="B3" s="5">
        <v>65466.666666666664</v>
      </c>
      <c r="C3" s="5">
        <v>73733.333333333328</v>
      </c>
      <c r="D3" s="5">
        <v>74033.333333333328</v>
      </c>
      <c r="E3" s="5">
        <v>65700</v>
      </c>
      <c r="F3" s="5">
        <v>65800</v>
      </c>
      <c r="G3" s="5">
        <v>58600</v>
      </c>
      <c r="I3" s="8"/>
    </row>
    <row r="4" spans="1:13" s="1" customFormat="1">
      <c r="A4" s="6" t="s">
        <v>7</v>
      </c>
      <c r="B4" s="6">
        <v>85300</v>
      </c>
      <c r="C4" s="6">
        <v>76600</v>
      </c>
      <c r="D4" s="6">
        <v>94400</v>
      </c>
      <c r="E4" s="6"/>
      <c r="F4" s="6"/>
      <c r="G4" s="6"/>
      <c r="I4" s="8"/>
    </row>
    <row r="5" spans="1:13" s="1" customFormat="1">
      <c r="A5" s="6" t="s">
        <v>28</v>
      </c>
      <c r="B5" s="13">
        <f>(B4-B3)/B3</f>
        <v>0.30295315682281065</v>
      </c>
      <c r="C5" s="13">
        <f>(C4-C3)/C3</f>
        <v>3.8878842676311101E-2</v>
      </c>
      <c r="D5" s="13">
        <f>(D4-D3)/D3</f>
        <v>0.27510130571814506</v>
      </c>
      <c r="E5" s="13"/>
      <c r="F5" s="13"/>
      <c r="G5" s="13"/>
      <c r="I5" s="9"/>
    </row>
    <row r="6" spans="1:13" s="1" customFormat="1">
      <c r="A6" s="6" t="s">
        <v>29</v>
      </c>
      <c r="B6" s="13"/>
      <c r="C6" s="13">
        <f>(SUM(B4:C4)-SUM(B3:C3))/SUM(B3:C3)</f>
        <v>0.16307471264367815</v>
      </c>
      <c r="D6" s="13">
        <f>(SUM(B4:D4)-SUM(B3:D3))/SUM(B3:D3)</f>
        <v>0.20196967328435214</v>
      </c>
      <c r="E6" s="13"/>
      <c r="F6" s="13"/>
      <c r="G6" s="13"/>
    </row>
    <row r="7" spans="1:13">
      <c r="M7" s="1"/>
    </row>
    <row r="8" spans="1:13">
      <c r="M8" s="1"/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J30" sqref="J30"/>
    </sheetView>
  </sheetViews>
  <sheetFormatPr defaultRowHeight="15"/>
  <cols>
    <col min="1" max="1" width="40.140625" customWidth="1"/>
    <col min="3" max="3" width="9.5703125" bestFit="1" customWidth="1"/>
  </cols>
  <sheetData>
    <row r="1" spans="1:9">
      <c r="A1" s="3"/>
      <c r="B1" s="22" t="s">
        <v>19</v>
      </c>
      <c r="C1" s="22"/>
      <c r="D1" s="22"/>
      <c r="E1" s="22"/>
      <c r="F1" s="22"/>
      <c r="G1" s="22"/>
    </row>
    <row r="2" spans="1:9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1:9">
      <c r="A3" s="4" t="s">
        <v>9</v>
      </c>
      <c r="B3" s="5">
        <v>9900</v>
      </c>
      <c r="C3" s="5">
        <v>17066.666666666668</v>
      </c>
      <c r="D3" s="5">
        <v>22100</v>
      </c>
      <c r="E3" s="5">
        <v>21033.333333333332</v>
      </c>
      <c r="F3" s="5">
        <v>16533.333333333332</v>
      </c>
      <c r="G3" s="5">
        <v>11300</v>
      </c>
      <c r="I3" s="8"/>
    </row>
    <row r="4" spans="1:9">
      <c r="A4" s="6" t="s">
        <v>7</v>
      </c>
      <c r="B4" s="6">
        <v>10900</v>
      </c>
      <c r="C4" s="6">
        <v>11000</v>
      </c>
      <c r="D4" s="6">
        <v>15900</v>
      </c>
      <c r="E4" s="6">
        <v>47200</v>
      </c>
      <c r="F4" s="6"/>
      <c r="G4" s="6"/>
      <c r="I4" s="8"/>
    </row>
    <row r="5" spans="1:9">
      <c r="A5" s="6" t="s">
        <v>28</v>
      </c>
      <c r="B5" s="13">
        <f>(B4-B3)/B3</f>
        <v>0.10101010101010101</v>
      </c>
      <c r="C5" s="13">
        <f>(C4-C3)/C3</f>
        <v>-0.35546875000000006</v>
      </c>
      <c r="D5" s="13">
        <f>(D4-D3)/D3</f>
        <v>-0.28054298642533937</v>
      </c>
      <c r="E5" s="13">
        <f>(E4-E3)/E3</f>
        <v>1.2440570522979399</v>
      </c>
      <c r="F5" s="13"/>
      <c r="G5" s="13"/>
      <c r="I5" s="9"/>
    </row>
    <row r="6" spans="1:9">
      <c r="A6" s="6" t="s">
        <v>29</v>
      </c>
      <c r="B6" s="13"/>
      <c r="C6" s="13">
        <f>(SUM(B4:C4)-SUM(B3:C3))/SUM(B3:C3)</f>
        <v>-0.18788627935723118</v>
      </c>
      <c r="D6" s="13">
        <f>(SUM(B4:D4)-SUM(B3:D3))/SUM(B3:D3)</f>
        <v>-0.22961956521739138</v>
      </c>
      <c r="E6" s="13">
        <f>(SUM(B4:E4)-SUM(B3:E3))/SUM(B3:E3)</f>
        <v>0.21255349500713266</v>
      </c>
      <c r="F6" s="13"/>
      <c r="G6" s="13"/>
    </row>
    <row r="30" spans="1:1">
      <c r="A30" t="s">
        <v>30</v>
      </c>
    </row>
  </sheetData>
  <mergeCells count="1">
    <mergeCell ref="B1:G1"/>
  </mergeCells>
  <pageMargins left="0.7" right="0.7" top="0.75" bottom="0.75" header="0.3" footer="0.3"/>
  <pageSetup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Callaway #251</vt:lpstr>
      <vt:lpstr>Calverton EM#75</vt:lpstr>
      <vt:lpstr>Cross Country # 247</vt:lpstr>
      <vt:lpstr>Federal Hill #45</vt:lpstr>
      <vt:lpstr>Franklin Sq #95</vt:lpstr>
      <vt:lpstr>George WFM #177</vt:lpstr>
      <vt:lpstr>Green Street #377</vt:lpstr>
      <vt:lpstr>Hamilton #236</vt:lpstr>
      <vt:lpstr>Independence#333</vt:lpstr>
      <vt:lpstr>MERVO #410</vt:lpstr>
      <vt:lpstr>Patterson Park PCS #327</vt:lpstr>
      <vt:lpstr>Thomas Jefferson#232</vt:lpstr>
      <vt:lpstr>Wolfe St #23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Joanna Pi-Sunyer</cp:lastModifiedBy>
  <cp:lastPrinted>2014-02-03T16:01:14Z</cp:lastPrinted>
  <dcterms:created xsi:type="dcterms:W3CDTF">2013-10-22T18:03:10Z</dcterms:created>
  <dcterms:modified xsi:type="dcterms:W3CDTF">2014-03-10T14:43:41Z</dcterms:modified>
</cp:coreProperties>
</file>